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5_HP掲載データR6\"/>
    </mc:Choice>
  </mc:AlternateContent>
  <xr:revisionPtr revIDLastSave="0" documentId="13_ncr:1_{F1EC9F23-F164-4509-8CFC-BF8E21B97F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1)全事業所" sheetId="2" r:id="rId1"/>
    <sheet name="(2)従業者4人以上の事業所" sheetId="3" r:id="rId2"/>
  </sheets>
  <definedNames>
    <definedName name="_xlnm.Print_Area" localSheetId="0">'(1)全事業所'!$A$1:$M$31</definedName>
    <definedName name="_xlnm.Print_Area" localSheetId="1">'(2)従業者4人以上の事業所'!$A$1:$M$32</definedName>
    <definedName name="_xlnm.Print_Titles" localSheetId="0">'(1)全事業所'!$1:$8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2" l="1"/>
  <c r="E15" i="2"/>
  <c r="J20" i="3"/>
  <c r="J9" i="3"/>
  <c r="J7" i="3" s="1"/>
  <c r="F20" i="3"/>
  <c r="F9" i="3"/>
  <c r="F7" i="3" s="1"/>
  <c r="B20" i="3"/>
  <c r="B9" i="3"/>
  <c r="B7" i="3" s="1"/>
  <c r="J20" i="2"/>
  <c r="J9" i="2"/>
  <c r="J7" i="2" s="1"/>
  <c r="F20" i="2"/>
  <c r="F9" i="2"/>
  <c r="B20" i="2"/>
  <c r="B9" i="2"/>
  <c r="B7" i="2" s="1"/>
  <c r="M22" i="3"/>
  <c r="M23" i="3"/>
  <c r="M24" i="3"/>
  <c r="M25" i="3"/>
  <c r="M26" i="3"/>
  <c r="M27" i="3"/>
  <c r="M28" i="3"/>
  <c r="M21" i="3"/>
  <c r="M11" i="3"/>
  <c r="M12" i="3"/>
  <c r="M13" i="3"/>
  <c r="M14" i="3"/>
  <c r="M15" i="3"/>
  <c r="M16" i="3"/>
  <c r="M17" i="3"/>
  <c r="M18" i="3"/>
  <c r="M10" i="3"/>
  <c r="I22" i="3"/>
  <c r="I23" i="3"/>
  <c r="I24" i="3"/>
  <c r="I25" i="3"/>
  <c r="I26" i="3"/>
  <c r="I27" i="3"/>
  <c r="I28" i="3"/>
  <c r="I21" i="3"/>
  <c r="I11" i="3"/>
  <c r="I12" i="3"/>
  <c r="I13" i="3"/>
  <c r="I14" i="3"/>
  <c r="I15" i="3"/>
  <c r="I16" i="3"/>
  <c r="I17" i="3"/>
  <c r="I18" i="3"/>
  <c r="I10" i="3"/>
  <c r="E22" i="3"/>
  <c r="E23" i="3"/>
  <c r="E24" i="3"/>
  <c r="E25" i="3"/>
  <c r="E26" i="3"/>
  <c r="E27" i="3"/>
  <c r="E28" i="3"/>
  <c r="E21" i="3"/>
  <c r="E11" i="3"/>
  <c r="E12" i="3"/>
  <c r="E13" i="3"/>
  <c r="E14" i="3"/>
  <c r="E15" i="3"/>
  <c r="E16" i="3"/>
  <c r="E17" i="3"/>
  <c r="E18" i="3"/>
  <c r="E10" i="3"/>
  <c r="K20" i="3" l="1"/>
  <c r="G20" i="3"/>
  <c r="C20" i="3"/>
  <c r="K9" i="3"/>
  <c r="G9" i="3"/>
  <c r="C9" i="3"/>
  <c r="G20" i="2"/>
  <c r="F7" i="2"/>
  <c r="C9" i="2"/>
  <c r="E9" i="2" s="1"/>
  <c r="G9" i="2"/>
  <c r="I9" i="2" s="1"/>
  <c r="K9" i="2"/>
  <c r="M9" i="2" s="1"/>
  <c r="E10" i="2"/>
  <c r="I10" i="2"/>
  <c r="M10" i="2"/>
  <c r="E11" i="2"/>
  <c r="I11" i="2"/>
  <c r="M11" i="2"/>
  <c r="E12" i="2"/>
  <c r="I12" i="2"/>
  <c r="M12" i="2"/>
  <c r="E13" i="2"/>
  <c r="I13" i="2"/>
  <c r="M13" i="2"/>
  <c r="E14" i="2"/>
  <c r="I14" i="2"/>
  <c r="M14" i="2"/>
  <c r="I15" i="2"/>
  <c r="M15" i="2"/>
  <c r="E16" i="2"/>
  <c r="I16" i="2"/>
  <c r="M16" i="2"/>
  <c r="E17" i="2"/>
  <c r="I17" i="2"/>
  <c r="M17" i="2"/>
  <c r="E18" i="2"/>
  <c r="I18" i="2"/>
  <c r="M18" i="2"/>
  <c r="C20" i="2"/>
  <c r="E20" i="2" s="1"/>
  <c r="K20" i="2"/>
  <c r="M20" i="2" s="1"/>
  <c r="E21" i="2"/>
  <c r="I21" i="2"/>
  <c r="M21" i="2"/>
  <c r="E22" i="2"/>
  <c r="I22" i="2"/>
  <c r="M22" i="2"/>
  <c r="E23" i="2"/>
  <c r="I23" i="2"/>
  <c r="M23" i="2"/>
  <c r="E24" i="2"/>
  <c r="I24" i="2"/>
  <c r="M24" i="2"/>
  <c r="E25" i="2"/>
  <c r="I25" i="2"/>
  <c r="M25" i="2"/>
  <c r="E26" i="2"/>
  <c r="I26" i="2"/>
  <c r="M26" i="2"/>
  <c r="E27" i="2"/>
  <c r="I27" i="2"/>
  <c r="M27" i="2"/>
  <c r="E28" i="2"/>
  <c r="I28" i="2"/>
  <c r="M28" i="2"/>
  <c r="C7" i="3" l="1"/>
  <c r="G7" i="2"/>
  <c r="I7" i="2" s="1"/>
  <c r="K7" i="2"/>
  <c r="L12" i="2" s="1"/>
  <c r="I20" i="2"/>
  <c r="G7" i="3"/>
  <c r="K7" i="3"/>
  <c r="L26" i="2"/>
  <c r="L13" i="2"/>
  <c r="C7" i="2"/>
  <c r="L28" i="2"/>
  <c r="H9" i="3" l="1"/>
  <c r="H23" i="3"/>
  <c r="H27" i="3"/>
  <c r="H12" i="3"/>
  <c r="H16" i="3"/>
  <c r="H26" i="3"/>
  <c r="H10" i="3"/>
  <c r="H24" i="3"/>
  <c r="H28" i="3"/>
  <c r="H13" i="3"/>
  <c r="H17" i="3"/>
  <c r="H22" i="3"/>
  <c r="H15" i="3"/>
  <c r="H25" i="3"/>
  <c r="H21" i="3"/>
  <c r="H14" i="3"/>
  <c r="H18" i="3"/>
  <c r="H11" i="3"/>
  <c r="D9" i="3"/>
  <c r="D22" i="3"/>
  <c r="D26" i="3"/>
  <c r="D11" i="3"/>
  <c r="D15" i="3"/>
  <c r="D10" i="3"/>
  <c r="D23" i="3"/>
  <c r="D27" i="3"/>
  <c r="D12" i="3"/>
  <c r="D16" i="3"/>
  <c r="D24" i="3"/>
  <c r="D28" i="3"/>
  <c r="D13" i="3"/>
  <c r="D17" i="3"/>
  <c r="D25" i="3"/>
  <c r="D21" i="3"/>
  <c r="D14" i="3"/>
  <c r="D18" i="3"/>
  <c r="L16" i="2"/>
  <c r="M7" i="2"/>
  <c r="L10" i="2"/>
  <c r="L9" i="2"/>
  <c r="L18" i="2"/>
  <c r="L11" i="2"/>
  <c r="L25" i="2"/>
  <c r="L23" i="2"/>
  <c r="L24" i="2"/>
  <c r="L9" i="3"/>
  <c r="L21" i="3"/>
  <c r="L15" i="3"/>
  <c r="L16" i="3"/>
  <c r="L18" i="3"/>
  <c r="L22" i="3"/>
  <c r="L11" i="3"/>
  <c r="L23" i="3"/>
  <c r="L12" i="3"/>
  <c r="L13" i="3"/>
  <c r="L14" i="3"/>
  <c r="L27" i="3"/>
  <c r="L17" i="3"/>
  <c r="L24" i="3"/>
  <c r="L25" i="3"/>
  <c r="L10" i="3"/>
  <c r="L26" i="3"/>
  <c r="L28" i="3"/>
  <c r="L20" i="3"/>
  <c r="D20" i="3"/>
  <c r="E7" i="3"/>
  <c r="I7" i="3"/>
  <c r="H20" i="3"/>
  <c r="L20" i="2"/>
  <c r="L14" i="2"/>
  <c r="L22" i="2"/>
  <c r="L21" i="2"/>
  <c r="L17" i="2"/>
  <c r="L27" i="2"/>
  <c r="H13" i="2"/>
  <c r="H20" i="2"/>
  <c r="H24" i="2"/>
  <c r="H14" i="2"/>
  <c r="H12" i="2"/>
  <c r="H25" i="2"/>
  <c r="H18" i="2"/>
  <c r="H27" i="2"/>
  <c r="H10" i="2"/>
  <c r="H17" i="2"/>
  <c r="H23" i="2"/>
  <c r="H15" i="2"/>
  <c r="H26" i="2"/>
  <c r="H11" i="2"/>
  <c r="H28" i="2"/>
  <c r="H22" i="2"/>
  <c r="H16" i="2"/>
  <c r="L15" i="2"/>
  <c r="H9" i="2"/>
  <c r="M7" i="3"/>
  <c r="D16" i="2"/>
  <c r="D22" i="2"/>
  <c r="D13" i="2"/>
  <c r="D14" i="2"/>
  <c r="D15" i="2"/>
  <c r="D24" i="2"/>
  <c r="D21" i="2"/>
  <c r="D23" i="2"/>
  <c r="D20" i="2"/>
  <c r="D25" i="2"/>
  <c r="D26" i="2"/>
  <c r="D18" i="2"/>
  <c r="D28" i="2"/>
  <c r="D12" i="2"/>
  <c r="E7" i="2"/>
  <c r="D9" i="2"/>
  <c r="D10" i="2"/>
  <c r="D11" i="2"/>
  <c r="D27" i="2"/>
  <c r="D17" i="2"/>
</calcChain>
</file>

<file path=xl/sharedStrings.xml><?xml version="1.0" encoding="utf-8"?>
<sst xmlns="http://schemas.openxmlformats.org/spreadsheetml/2006/main" count="187" uniqueCount="97">
  <si>
    <t>事　　業　　所　　数</t>
    <rPh sb="0" eb="7">
      <t>ジギョウショ</t>
    </rPh>
    <rPh sb="9" eb="10">
      <t>スウ</t>
    </rPh>
    <phoneticPr fontId="19"/>
  </si>
  <si>
    <t>従　　業　　者　　数</t>
    <rPh sb="0" eb="10">
      <t>ジュウギョウシャスウ</t>
    </rPh>
    <phoneticPr fontId="19"/>
  </si>
  <si>
    <t>製　造　品　出　荷　額　等</t>
    <rPh sb="0" eb="5">
      <t>セイゾウヒン</t>
    </rPh>
    <rPh sb="6" eb="11">
      <t>シュッカガク</t>
    </rPh>
    <rPh sb="12" eb="13">
      <t>トウ</t>
    </rPh>
    <phoneticPr fontId="19"/>
  </si>
  <si>
    <t>実  数</t>
    <rPh sb="0" eb="4">
      <t>ジッスウ</t>
    </rPh>
    <phoneticPr fontId="19"/>
  </si>
  <si>
    <t>実　数</t>
    <rPh sb="0" eb="3">
      <t>ジッスウ</t>
    </rPh>
    <phoneticPr fontId="19"/>
  </si>
  <si>
    <t>構成比</t>
    <rPh sb="0" eb="3">
      <t>コウセイヒ</t>
    </rPh>
    <phoneticPr fontId="19"/>
  </si>
  <si>
    <t>人</t>
    <rPh sb="0" eb="1">
      <t>ニン</t>
    </rPh>
    <phoneticPr fontId="19"/>
  </si>
  <si>
    <t>万円</t>
    <rPh sb="0" eb="2">
      <t>マンエン</t>
    </rPh>
    <phoneticPr fontId="19"/>
  </si>
  <si>
    <t>合計</t>
    <rPh sb="0" eb="2">
      <t>ゴウケイ</t>
    </rPh>
    <phoneticPr fontId="19"/>
  </si>
  <si>
    <t>永平寺町</t>
    <rPh sb="0" eb="4">
      <t>エイヘイジチョウ</t>
    </rPh>
    <phoneticPr fontId="19"/>
  </si>
  <si>
    <t>池田町</t>
    <rPh sb="0" eb="3">
      <t>イケダチョウ</t>
    </rPh>
    <phoneticPr fontId="19"/>
  </si>
  <si>
    <t>南越前町</t>
    <rPh sb="0" eb="1">
      <t>ミナミ</t>
    </rPh>
    <rPh sb="1" eb="4">
      <t>エチゼンチョウ</t>
    </rPh>
    <phoneticPr fontId="19"/>
  </si>
  <si>
    <t>越前町</t>
    <rPh sb="0" eb="3">
      <t>エチゼンチョウ</t>
    </rPh>
    <phoneticPr fontId="19"/>
  </si>
  <si>
    <t>美浜町</t>
    <rPh sb="0" eb="3">
      <t>ミハマチョウ</t>
    </rPh>
    <phoneticPr fontId="19"/>
  </si>
  <si>
    <t>高浜町</t>
    <rPh sb="0" eb="3">
      <t>タカハマチョウ</t>
    </rPh>
    <phoneticPr fontId="19"/>
  </si>
  <si>
    <t>おおい町</t>
    <rPh sb="3" eb="4">
      <t>チョウ</t>
    </rPh>
    <phoneticPr fontId="19"/>
  </si>
  <si>
    <t>若狭町</t>
    <rPh sb="0" eb="2">
      <t>ワカサ</t>
    </rPh>
    <rPh sb="2" eb="3">
      <t>チョウ</t>
    </rPh>
    <phoneticPr fontId="19"/>
  </si>
  <si>
    <t>％</t>
    <phoneticPr fontId="19"/>
  </si>
  <si>
    <t>市合計</t>
    <rPh sb="0" eb="1">
      <t>シ</t>
    </rPh>
    <rPh sb="1" eb="3">
      <t>ゴウケイ</t>
    </rPh>
    <phoneticPr fontId="19"/>
  </si>
  <si>
    <t>町合計</t>
    <rPh sb="0" eb="1">
      <t>マチ</t>
    </rPh>
    <rPh sb="1" eb="3">
      <t>ゴウケイ</t>
    </rPh>
    <phoneticPr fontId="19"/>
  </si>
  <si>
    <t>構成比</t>
  </si>
  <si>
    <t>対前回比</t>
    <rPh sb="2" eb="3">
      <t>カイ</t>
    </rPh>
    <rPh sb="3" eb="4">
      <t>ヒ</t>
    </rPh>
    <phoneticPr fontId="20"/>
  </si>
  <si>
    <t>合　計</t>
  </si>
  <si>
    <t>市　計</t>
  </si>
  <si>
    <t>福井市</t>
  </si>
  <si>
    <t>敦賀市</t>
  </si>
  <si>
    <t>小浜市</t>
  </si>
  <si>
    <t>大野市</t>
  </si>
  <si>
    <t>勝山市</t>
  </si>
  <si>
    <t>鯖江市</t>
  </si>
  <si>
    <t>あわら市</t>
    <rPh sb="3" eb="4">
      <t>シ</t>
    </rPh>
    <phoneticPr fontId="20"/>
  </si>
  <si>
    <t>越前市</t>
    <rPh sb="0" eb="2">
      <t>エチゼン</t>
    </rPh>
    <rPh sb="2" eb="3">
      <t>シ</t>
    </rPh>
    <phoneticPr fontId="20"/>
  </si>
  <si>
    <t>坂井市</t>
    <rPh sb="0" eb="2">
      <t>サカイ</t>
    </rPh>
    <rPh sb="2" eb="3">
      <t>シ</t>
    </rPh>
    <phoneticPr fontId="20"/>
  </si>
  <si>
    <t>池田町</t>
  </si>
  <si>
    <t>南越前町</t>
    <rPh sb="1" eb="3">
      <t>エチゼン</t>
    </rPh>
    <phoneticPr fontId="20"/>
  </si>
  <si>
    <t>美浜町</t>
  </si>
  <si>
    <t>高浜町</t>
  </si>
  <si>
    <t>おおい町</t>
    <rPh sb="3" eb="4">
      <t>マチ</t>
    </rPh>
    <phoneticPr fontId="20"/>
  </si>
  <si>
    <t>若狭町</t>
    <rPh sb="0" eb="2">
      <t>ワカサ</t>
    </rPh>
    <rPh sb="2" eb="3">
      <t>マチ</t>
    </rPh>
    <phoneticPr fontId="20"/>
  </si>
  <si>
    <t>市町別</t>
    <phoneticPr fontId="20"/>
  </si>
  <si>
    <t>(％)</t>
    <phoneticPr fontId="20"/>
  </si>
  <si>
    <t>町計</t>
    <phoneticPr fontId="20"/>
  </si>
  <si>
    <t>永平寺町</t>
    <phoneticPr fontId="20"/>
  </si>
  <si>
    <t>越前町</t>
    <phoneticPr fontId="20"/>
  </si>
  <si>
    <t>031　市町別　事業所数・従業者数･製造品出荷額等</t>
    <phoneticPr fontId="20"/>
  </si>
  <si>
    <t>％</t>
    <phoneticPr fontId="19"/>
  </si>
  <si>
    <t>％</t>
    <phoneticPr fontId="19"/>
  </si>
  <si>
    <t>事業所数</t>
    <rPh sb="0" eb="3">
      <t>ジギョウショ</t>
    </rPh>
    <rPh sb="3" eb="4">
      <t>スウ</t>
    </rPh>
    <phoneticPr fontId="19"/>
  </si>
  <si>
    <t>従業員数（人）</t>
    <rPh sb="0" eb="3">
      <t>ジュウギョウイン</t>
    </rPh>
    <rPh sb="3" eb="4">
      <t>スウ</t>
    </rPh>
    <rPh sb="5" eb="6">
      <t>ニン</t>
    </rPh>
    <phoneticPr fontId="19"/>
  </si>
  <si>
    <t>平成28年</t>
    <rPh sb="0" eb="2">
      <t>ヘイセイ</t>
    </rPh>
    <rPh sb="4" eb="5">
      <t>ネン</t>
    </rPh>
    <phoneticPr fontId="20"/>
  </si>
  <si>
    <t>平成28年
(27年実績)</t>
    <rPh sb="0" eb="2">
      <t>ヘイセイ</t>
    </rPh>
    <rPh sb="4" eb="5">
      <t>ネン</t>
    </rPh>
    <rPh sb="9" eb="10">
      <t>ネン</t>
    </rPh>
    <rPh sb="10" eb="12">
      <t>ジッセキ</t>
    </rPh>
    <phoneticPr fontId="20"/>
  </si>
  <si>
    <t>対前</t>
    <rPh sb="0" eb="1">
      <t>タイ</t>
    </rPh>
    <rPh sb="1" eb="2">
      <t>マエ</t>
    </rPh>
    <phoneticPr fontId="19"/>
  </si>
  <si>
    <t>回比</t>
    <rPh sb="0" eb="1">
      <t>カイ</t>
    </rPh>
    <rPh sb="1" eb="2">
      <t>ヒ</t>
    </rPh>
    <phoneticPr fontId="19"/>
  </si>
  <si>
    <t>市町別</t>
    <rPh sb="0" eb="1">
      <t>シ</t>
    </rPh>
    <rPh sb="1" eb="2">
      <t>マチ</t>
    </rPh>
    <rPh sb="2" eb="3">
      <t>ベツ</t>
    </rPh>
    <phoneticPr fontId="19"/>
  </si>
  <si>
    <t>福井市</t>
    <rPh sb="0" eb="3">
      <t>フクイシ</t>
    </rPh>
    <phoneticPr fontId="5"/>
  </si>
  <si>
    <t>敦賀市</t>
    <rPh sb="0" eb="3">
      <t>ツルガシ</t>
    </rPh>
    <phoneticPr fontId="5"/>
  </si>
  <si>
    <t>小浜市</t>
    <rPh sb="0" eb="3">
      <t>オバマシ</t>
    </rPh>
    <phoneticPr fontId="5"/>
  </si>
  <si>
    <t>大野市</t>
    <rPh sb="0" eb="3">
      <t>オオノシ</t>
    </rPh>
    <phoneticPr fontId="5"/>
  </si>
  <si>
    <t>勝山市</t>
    <rPh sb="0" eb="3">
      <t>カツヤマシ</t>
    </rPh>
    <phoneticPr fontId="5"/>
  </si>
  <si>
    <t>鯖江市</t>
    <rPh sb="0" eb="2">
      <t>サバエ</t>
    </rPh>
    <phoneticPr fontId="5"/>
  </si>
  <si>
    <t>あわら市</t>
    <rPh sb="3" eb="4">
      <t>シ</t>
    </rPh>
    <phoneticPr fontId="5"/>
  </si>
  <si>
    <t>越前市</t>
    <rPh sb="0" eb="2">
      <t>エチゼン</t>
    </rPh>
    <rPh sb="2" eb="3">
      <t>シ</t>
    </rPh>
    <phoneticPr fontId="5"/>
  </si>
  <si>
    <t>坂井市</t>
    <rPh sb="0" eb="3">
      <t>サカイシ</t>
    </rPh>
    <phoneticPr fontId="5"/>
  </si>
  <si>
    <t>市町</t>
    <rPh sb="0" eb="2">
      <t>シマチ</t>
    </rPh>
    <phoneticPr fontId="19"/>
  </si>
  <si>
    <t>事  業  所  数</t>
    <rPh sb="0" eb="7">
      <t>ジギョウショ</t>
    </rPh>
    <rPh sb="9" eb="10">
      <t>スウ</t>
    </rPh>
    <phoneticPr fontId="19"/>
  </si>
  <si>
    <t>従  業  者  数</t>
    <rPh sb="0" eb="10">
      <t>ジュウギョウシャスウ</t>
    </rPh>
    <phoneticPr fontId="19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</si>
  <si>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19"/>
  </si>
  <si>
    <t>実 数</t>
    <rPh sb="0" eb="3">
      <t>ジッスウ</t>
    </rPh>
    <phoneticPr fontId="19"/>
  </si>
  <si>
    <t>（％）</t>
    <phoneticPr fontId="19"/>
  </si>
  <si>
    <t>（人）</t>
    <rPh sb="1" eb="2">
      <t>ヒト</t>
    </rPh>
    <phoneticPr fontId="19"/>
  </si>
  <si>
    <t>（万円）</t>
    <rPh sb="1" eb="3">
      <t>マンエン</t>
    </rPh>
    <phoneticPr fontId="19"/>
  </si>
  <si>
    <t>福井市</t>
    <rPh sb="0" eb="3">
      <t>フクイシ</t>
    </rPh>
    <phoneticPr fontId="19"/>
  </si>
  <si>
    <t>敦賀市</t>
    <rPh sb="0" eb="3">
      <t>ツルガシ</t>
    </rPh>
    <phoneticPr fontId="19"/>
  </si>
  <si>
    <t>小浜市</t>
    <rPh sb="0" eb="3">
      <t>オバマシ</t>
    </rPh>
    <phoneticPr fontId="19"/>
  </si>
  <si>
    <t>大野市</t>
    <rPh sb="0" eb="3">
      <t>オオノシ</t>
    </rPh>
    <phoneticPr fontId="19"/>
  </si>
  <si>
    <t>勝山市</t>
    <rPh sb="0" eb="3">
      <t>カツヤマシ</t>
    </rPh>
    <phoneticPr fontId="19"/>
  </si>
  <si>
    <t>鯖江市</t>
    <rPh sb="0" eb="2">
      <t>サバエ</t>
    </rPh>
    <phoneticPr fontId="19"/>
  </si>
  <si>
    <t>あわら市</t>
    <rPh sb="3" eb="4">
      <t>シ</t>
    </rPh>
    <phoneticPr fontId="19"/>
  </si>
  <si>
    <t>越前市</t>
    <rPh sb="0" eb="2">
      <t>エチゼン</t>
    </rPh>
    <rPh sb="2" eb="3">
      <t>シ</t>
    </rPh>
    <phoneticPr fontId="19"/>
  </si>
  <si>
    <t>坂井市</t>
    <rPh sb="0" eb="3">
      <t>サカイシ</t>
    </rPh>
    <phoneticPr fontId="19"/>
  </si>
  <si>
    <t>令和3年</t>
    <rPh sb="0" eb="2">
      <t>レイワ</t>
    </rPh>
    <rPh sb="3" eb="4">
      <t>ネン</t>
    </rPh>
    <phoneticPr fontId="20"/>
  </si>
  <si>
    <t>令和３年
(2年実績)</t>
    <rPh sb="0" eb="2">
      <t>レイワ</t>
    </rPh>
    <rPh sb="3" eb="4">
      <t>ネン</t>
    </rPh>
    <rPh sb="7" eb="8">
      <t>ネン</t>
    </rPh>
    <rPh sb="8" eb="10">
      <t>ジッセキ</t>
    </rPh>
    <phoneticPr fontId="20"/>
  </si>
  <si>
    <t>（１）全事業所での比較（平成28年と令和3年）</t>
    <rPh sb="3" eb="4">
      <t>ゼン</t>
    </rPh>
    <rPh sb="4" eb="7">
      <t>ジギョウショ</t>
    </rPh>
    <rPh sb="9" eb="11">
      <t>ヒカク</t>
    </rPh>
    <rPh sb="12" eb="14">
      <t>ヘイセイ</t>
    </rPh>
    <rPh sb="16" eb="17">
      <t>ネン</t>
    </rPh>
    <rPh sb="18" eb="20">
      <t>レイワ</t>
    </rPh>
    <rPh sb="21" eb="22">
      <t>ネン</t>
    </rPh>
    <phoneticPr fontId="20"/>
  </si>
  <si>
    <t>製造品出荷額等（万円）</t>
    <rPh sb="0" eb="3">
      <t>セイゾウヒン</t>
    </rPh>
    <rPh sb="3" eb="5">
      <t>シュッカ</t>
    </rPh>
    <rPh sb="5" eb="6">
      <t>ガク</t>
    </rPh>
    <rPh sb="6" eb="7">
      <t>トウ</t>
    </rPh>
    <rPh sb="8" eb="10">
      <t>マンエン</t>
    </rPh>
    <phoneticPr fontId="19"/>
  </si>
  <si>
    <t>【参考】
R2年(2020年)</t>
    <rPh sb="1" eb="3">
      <t>サンコウ</t>
    </rPh>
    <rPh sb="7" eb="8">
      <t>ネン</t>
    </rPh>
    <rPh sb="13" eb="14">
      <t>ネン</t>
    </rPh>
    <phoneticPr fontId="19"/>
  </si>
  <si>
    <r>
      <rPr>
        <b/>
        <sz val="10"/>
        <rFont val="游ゴシック"/>
        <family val="3"/>
        <charset val="128"/>
      </rPr>
      <t>R3年</t>
    </r>
    <r>
      <rPr>
        <sz val="10"/>
        <rFont val="游明朝"/>
        <family val="1"/>
        <charset val="128"/>
      </rPr>
      <t>(2021年)</t>
    </r>
    <phoneticPr fontId="19"/>
  </si>
  <si>
    <t>対前
年比</t>
    <rPh sb="0" eb="1">
      <t>タイ</t>
    </rPh>
    <rPh sb="1" eb="2">
      <t>マエ</t>
    </rPh>
    <rPh sb="3" eb="4">
      <t>トシ</t>
    </rPh>
    <rPh sb="4" eb="5">
      <t>ヒ</t>
    </rPh>
    <phoneticPr fontId="48"/>
  </si>
  <si>
    <t>【参考】
R2年(2020年)
R1年(2019年)実績</t>
    <rPh sb="1" eb="3">
      <t>サンコウ</t>
    </rPh>
    <rPh sb="7" eb="8">
      <t>ネン</t>
    </rPh>
    <rPh sb="13" eb="14">
      <t>ネン</t>
    </rPh>
    <rPh sb="18" eb="19">
      <t>ネン</t>
    </rPh>
    <rPh sb="24" eb="25">
      <t>ネン</t>
    </rPh>
    <rPh sb="26" eb="28">
      <t>ジッセキ</t>
    </rPh>
    <phoneticPr fontId="19"/>
  </si>
  <si>
    <r>
      <rPr>
        <b/>
        <sz val="10"/>
        <rFont val="游ゴシック"/>
        <family val="3"/>
        <charset val="128"/>
      </rPr>
      <t>R3年</t>
    </r>
    <r>
      <rPr>
        <sz val="10"/>
        <rFont val="游明朝"/>
        <family val="1"/>
        <charset val="128"/>
      </rPr>
      <t>(2021年)
R2年(2020年)実績</t>
    </r>
    <rPh sb="2" eb="3">
      <t>ネン</t>
    </rPh>
    <rPh sb="8" eb="9">
      <t>ネン</t>
    </rPh>
    <rPh sb="13" eb="14">
      <t>ネン</t>
    </rPh>
    <rPh sb="19" eb="20">
      <t>ネン</t>
    </rPh>
    <rPh sb="21" eb="23">
      <t>ジッセキ</t>
    </rPh>
    <phoneticPr fontId="19"/>
  </si>
  <si>
    <t>（2）　４人以上の事業所での比較（令和２年と令和３年）</t>
    <rPh sb="5" eb="6">
      <t>ヒト</t>
    </rPh>
    <rPh sb="6" eb="8">
      <t>イジョウ</t>
    </rPh>
    <rPh sb="9" eb="12">
      <t>ジギョウショ</t>
    </rPh>
    <rPh sb="14" eb="16">
      <t>ヒカク</t>
    </rPh>
    <rPh sb="17" eb="19">
      <t>レイワ</t>
    </rPh>
    <rPh sb="20" eb="21">
      <t>ネン</t>
    </rPh>
    <rPh sb="22" eb="24">
      <t>レイワ</t>
    </rPh>
    <rPh sb="25" eb="26">
      <t>ネン</t>
    </rPh>
    <phoneticPr fontId="20"/>
  </si>
  <si>
    <t>令和２年</t>
    <rPh sb="0" eb="2">
      <t>レイワ</t>
    </rPh>
    <rPh sb="3" eb="4">
      <t>ネン</t>
    </rPh>
    <phoneticPr fontId="19"/>
  </si>
  <si>
    <t>令和３年</t>
    <rPh sb="0" eb="2">
      <t>レイワ</t>
    </rPh>
    <phoneticPr fontId="19"/>
  </si>
  <si>
    <t>※平成28年は平成28年経済センサス-活動調査（製造業）より、事業所および従業者数は平成28年6月1日現在、出荷額は平成27年一年間の数値である。</t>
    <rPh sb="1" eb="3">
      <t>ヘイセイ</t>
    </rPh>
    <rPh sb="5" eb="6">
      <t>ネン</t>
    </rPh>
    <rPh sb="7" eb="9">
      <t>ヘイセイ</t>
    </rPh>
    <rPh sb="11" eb="14">
      <t>ネンケイザイ</t>
    </rPh>
    <rPh sb="19" eb="23">
      <t>カツドウチョウサ</t>
    </rPh>
    <rPh sb="24" eb="27">
      <t>セイゾウギョウ</t>
    </rPh>
    <rPh sb="51" eb="53">
      <t>ゲンザイ</t>
    </rPh>
    <rPh sb="54" eb="57">
      <t>シュッカガク</t>
    </rPh>
    <rPh sb="63" eb="66">
      <t>イチネンカン</t>
    </rPh>
    <phoneticPr fontId="19"/>
  </si>
  <si>
    <t>※令和3年は令和3年経済センサス-活動調査（製造業）より、事業所および従業者数は令和3年6月1日現在、出荷額は令和2年一年間の数値である。</t>
    <rPh sb="1" eb="3">
      <t>レイワ</t>
    </rPh>
    <rPh sb="4" eb="5">
      <t>ネン</t>
    </rPh>
    <rPh sb="6" eb="8">
      <t>レイワ</t>
    </rPh>
    <rPh sb="9" eb="12">
      <t>ネンケイザイ</t>
    </rPh>
    <rPh sb="17" eb="21">
      <t>カツドウチョウサ</t>
    </rPh>
    <rPh sb="22" eb="25">
      <t>セイゾウギョウ</t>
    </rPh>
    <rPh sb="40" eb="42">
      <t>レイワ</t>
    </rPh>
    <rPh sb="48" eb="50">
      <t>ゲンザイ</t>
    </rPh>
    <rPh sb="51" eb="54">
      <t>シュッカガク</t>
    </rPh>
    <rPh sb="55" eb="57">
      <t>レイワ</t>
    </rPh>
    <rPh sb="59" eb="62">
      <t>イチネンカン</t>
    </rPh>
    <phoneticPr fontId="19"/>
  </si>
  <si>
    <t>※令和2年は令和2年工業統計調査より、事業所および従業者数は平成28年6月1日現在、出荷額は令和元年一年間の数値である。</t>
    <rPh sb="1" eb="3">
      <t>レイワ</t>
    </rPh>
    <rPh sb="4" eb="5">
      <t>ネン</t>
    </rPh>
    <rPh sb="6" eb="8">
      <t>レイワ</t>
    </rPh>
    <rPh sb="9" eb="10">
      <t>ネン</t>
    </rPh>
    <rPh sb="10" eb="12">
      <t>コウギョウ</t>
    </rPh>
    <rPh sb="12" eb="14">
      <t>トウケイ</t>
    </rPh>
    <rPh sb="14" eb="16">
      <t>チョウサ</t>
    </rPh>
    <rPh sb="39" eb="41">
      <t>ゲンザイ</t>
    </rPh>
    <rPh sb="42" eb="45">
      <t>シュッカガク</t>
    </rPh>
    <rPh sb="46" eb="48">
      <t>レイワ</t>
    </rPh>
    <rPh sb="48" eb="49">
      <t>ガン</t>
    </rPh>
    <rPh sb="50" eb="53">
      <t>イチネンカン</t>
    </rPh>
    <phoneticPr fontId="19"/>
  </si>
  <si>
    <t>※令和2年の工業統計調査は、個人経営調査票による調査分を含むが、令和3年経済センサスは個人経営を含まない集計結果であることから、前年以前と単純に比較ができないことに留意されたい。</t>
    <rPh sb="1" eb="3">
      <t>レイワ</t>
    </rPh>
    <rPh sb="4" eb="5">
      <t>ネン</t>
    </rPh>
    <rPh sb="6" eb="10">
      <t>コウギョウトウケイ</t>
    </rPh>
    <rPh sb="10" eb="12">
      <t>チョウサ</t>
    </rPh>
    <rPh sb="14" eb="16">
      <t>コジン</t>
    </rPh>
    <rPh sb="16" eb="18">
      <t>ケイエイ</t>
    </rPh>
    <rPh sb="18" eb="20">
      <t>チョウサ</t>
    </rPh>
    <rPh sb="20" eb="21">
      <t>ヒョウ</t>
    </rPh>
    <rPh sb="24" eb="26">
      <t>チョウサ</t>
    </rPh>
    <rPh sb="26" eb="27">
      <t>ブン</t>
    </rPh>
    <rPh sb="28" eb="29">
      <t>フク</t>
    </rPh>
    <rPh sb="32" eb="34">
      <t>レイワ</t>
    </rPh>
    <rPh sb="35" eb="36">
      <t>ネン</t>
    </rPh>
    <rPh sb="36" eb="38">
      <t>ケイザイ</t>
    </rPh>
    <rPh sb="43" eb="45">
      <t>コジン</t>
    </rPh>
    <rPh sb="45" eb="47">
      <t>ケイエイ</t>
    </rPh>
    <rPh sb="48" eb="49">
      <t>フク</t>
    </rPh>
    <rPh sb="52" eb="54">
      <t>シュウケイ</t>
    </rPh>
    <rPh sb="54" eb="56">
      <t>ケッカ</t>
    </rPh>
    <rPh sb="64" eb="66">
      <t>ゼンネン</t>
    </rPh>
    <rPh sb="66" eb="68">
      <t>イゼン</t>
    </rPh>
    <rPh sb="69" eb="71">
      <t>タンジュン</t>
    </rPh>
    <rPh sb="72" eb="74">
      <t>ヒカク</t>
    </rPh>
    <rPh sb="82" eb="84">
      <t>リュウイ</t>
    </rPh>
    <phoneticPr fontId="19"/>
  </si>
  <si>
    <t>※28年（27年実績）の製造品出荷額等の数値は、個人経営調査票による調査分を含むが、令和3年経済センサスは個人経営を含まない集計結果であることから、前年以前と単純に比較ができないことに留意のこと。</t>
    <rPh sb="3" eb="4">
      <t>ネン</t>
    </rPh>
    <rPh sb="7" eb="8">
      <t>ネン</t>
    </rPh>
    <rPh sb="8" eb="10">
      <t>ジッセキ</t>
    </rPh>
    <rPh sb="12" eb="15">
      <t>セイゾウヒン</t>
    </rPh>
    <rPh sb="15" eb="17">
      <t>シュッカ</t>
    </rPh>
    <rPh sb="17" eb="18">
      <t>ガク</t>
    </rPh>
    <rPh sb="18" eb="19">
      <t>トウ</t>
    </rPh>
    <rPh sb="20" eb="22">
      <t>スウチ</t>
    </rPh>
    <rPh sb="24" eb="26">
      <t>コジン</t>
    </rPh>
    <rPh sb="26" eb="28">
      <t>ケイエイ</t>
    </rPh>
    <rPh sb="28" eb="30">
      <t>チョウサ</t>
    </rPh>
    <rPh sb="30" eb="31">
      <t>ヒョウ</t>
    </rPh>
    <rPh sb="34" eb="36">
      <t>チョウサ</t>
    </rPh>
    <rPh sb="36" eb="37">
      <t>ブン</t>
    </rPh>
    <rPh sb="38" eb="39">
      <t>フク</t>
    </rPh>
    <rPh sb="42" eb="44">
      <t>レイワ</t>
    </rPh>
    <rPh sb="45" eb="46">
      <t>ネン</t>
    </rPh>
    <rPh sb="46" eb="48">
      <t>ケイザイ</t>
    </rPh>
    <rPh sb="53" eb="55">
      <t>コジン</t>
    </rPh>
    <rPh sb="55" eb="57">
      <t>ケイエイ</t>
    </rPh>
    <rPh sb="58" eb="59">
      <t>フク</t>
    </rPh>
    <rPh sb="62" eb="64">
      <t>シュウケイ</t>
    </rPh>
    <rPh sb="64" eb="66">
      <t>ケッカ</t>
    </rPh>
    <rPh sb="74" eb="76">
      <t>ゼンネン</t>
    </rPh>
    <rPh sb="76" eb="78">
      <t>イゼン</t>
    </rPh>
    <rPh sb="79" eb="81">
      <t>タンジュン</t>
    </rPh>
    <rPh sb="82" eb="84">
      <t>ヒカク</t>
    </rPh>
    <rPh sb="92" eb="94">
      <t>リュウイ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</si>
</sst>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&quot;▲ &quot;#,##0.0"/>
    <numFmt numFmtId="177" formatCode="0.0;&quot;▲ &quot;0.0"/>
    <numFmt numFmtId="178" formatCode="0;&quot;△ &quot;0"/>
    <numFmt numFmtId="179" formatCode="#,##0.0;[Red]\-#,##0.0"/>
    <numFmt numFmtId="180" formatCode="0.0"/>
    <numFmt numFmtId="181" formatCode="0.0%"/>
    <numFmt numFmtId="182" formatCode="0.0_ "/>
  </numFmts>
  <fonts count="5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1"/>
      <name val="游明朝"/>
      <family val="1"/>
      <charset val="128"/>
    </font>
    <font>
      <sz val="11"/>
      <color theme="1"/>
      <name val="ＭＳ Ｐゴシック"/>
      <family val="2"/>
      <scheme val="minor"/>
    </font>
    <font>
      <sz val="10.5"/>
      <name val="游明朝"/>
      <family val="1"/>
      <charset val="128"/>
    </font>
    <font>
      <sz val="10"/>
      <name val="游明朝"/>
      <family val="1"/>
      <charset val="128"/>
    </font>
    <font>
      <b/>
      <sz val="10.5"/>
      <name val="游ゴシック"/>
      <family val="3"/>
      <charset val="128"/>
    </font>
    <font>
      <b/>
      <sz val="10.5"/>
      <name val="游明朝"/>
      <family val="1"/>
      <charset val="128"/>
    </font>
    <font>
      <sz val="9"/>
      <name val="游明朝"/>
      <family val="1"/>
      <charset val="128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.5"/>
      <name val="游明朝"/>
      <family val="1"/>
      <charset val="128"/>
    </font>
    <font>
      <sz val="10"/>
      <name val="游明朝"/>
      <family val="3"/>
      <charset val="128"/>
    </font>
    <font>
      <b/>
      <sz val="10"/>
      <name val="游ゴシック"/>
      <family val="3"/>
      <charset val="128"/>
    </font>
    <font>
      <sz val="11"/>
      <name val="ＭＳ 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/>
    <xf numFmtId="0" fontId="18" fillId="4" borderId="0" applyNumberFormat="0" applyBorder="0" applyAlignment="0" applyProtection="0">
      <alignment vertical="center"/>
    </xf>
    <xf numFmtId="0" fontId="1" fillId="0" borderId="0"/>
    <xf numFmtId="38" fontId="3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34">
    <xf numFmtId="0" fontId="0" fillId="0" borderId="0" xfId="0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4" fillId="0" borderId="0" xfId="0" applyFo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4" xfId="0" applyFont="1" applyBorder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5" fillId="0" borderId="15" xfId="0" applyFont="1" applyBorder="1" applyAlignment="1">
      <alignment horizontal="distributed" vertical="center"/>
    </xf>
    <xf numFmtId="38" fontId="25" fillId="0" borderId="10" xfId="33" applyFont="1" applyBorder="1" applyAlignment="1">
      <alignment vertical="center"/>
    </xf>
    <xf numFmtId="38" fontId="25" fillId="0" borderId="10" xfId="33" applyFont="1" applyBorder="1" applyAlignment="1">
      <alignment horizontal="right" vertical="center"/>
    </xf>
    <xf numFmtId="38" fontId="25" fillId="0" borderId="13" xfId="33" applyFont="1" applyFill="1" applyBorder="1" applyAlignment="1">
      <alignment vertical="center"/>
    </xf>
    <xf numFmtId="38" fontId="25" fillId="0" borderId="13" xfId="33" applyFont="1" applyFill="1" applyBorder="1" applyAlignment="1">
      <alignment horizontal="right" vertical="center"/>
    </xf>
    <xf numFmtId="0" fontId="24" fillId="0" borderId="15" xfId="0" applyFont="1" applyBorder="1" applyAlignment="1">
      <alignment horizontal="distributed" vertical="center"/>
    </xf>
    <xf numFmtId="38" fontId="24" fillId="0" borderId="13" xfId="33" applyFont="1" applyFill="1" applyBorder="1" applyAlignment="1">
      <alignment vertical="center"/>
    </xf>
    <xf numFmtId="38" fontId="24" fillId="0" borderId="13" xfId="33" applyFont="1" applyFill="1" applyBorder="1" applyAlignment="1">
      <alignment horizontal="right" vertical="center"/>
    </xf>
    <xf numFmtId="0" fontId="24" fillId="0" borderId="19" xfId="0" applyFont="1" applyBorder="1" applyAlignment="1">
      <alignment horizontal="distributed" vertical="center"/>
    </xf>
    <xf numFmtId="38" fontId="24" fillId="0" borderId="12" xfId="33" applyFont="1" applyFill="1" applyBorder="1" applyAlignment="1">
      <alignment vertical="center"/>
    </xf>
    <xf numFmtId="38" fontId="24" fillId="0" borderId="12" xfId="33" applyFont="1" applyFill="1" applyBorder="1" applyAlignment="1">
      <alignment horizontal="right" vertical="center"/>
    </xf>
    <xf numFmtId="38" fontId="24" fillId="0" borderId="13" xfId="33" applyFont="1" applyBorder="1" applyAlignment="1">
      <alignment vertical="center"/>
    </xf>
    <xf numFmtId="38" fontId="24" fillId="0" borderId="13" xfId="33" applyFont="1" applyBorder="1" applyAlignment="1">
      <alignment horizontal="right" vertical="center"/>
    </xf>
    <xf numFmtId="0" fontId="24" fillId="0" borderId="20" xfId="0" applyFont="1" applyBorder="1" applyAlignment="1">
      <alignment horizontal="distributed" vertical="center"/>
    </xf>
    <xf numFmtId="38" fontId="24" fillId="0" borderId="11" xfId="33" applyFont="1" applyFill="1" applyBorder="1" applyAlignment="1">
      <alignment vertical="center"/>
    </xf>
    <xf numFmtId="38" fontId="24" fillId="0" borderId="11" xfId="33" applyFont="1" applyFill="1" applyBorder="1" applyAlignment="1">
      <alignment horizontal="right" vertical="center"/>
    </xf>
    <xf numFmtId="178" fontId="24" fillId="0" borderId="13" xfId="0" applyNumberFormat="1" applyFont="1" applyBorder="1" applyAlignment="1">
      <alignment horizontal="right" vertical="center"/>
    </xf>
    <xf numFmtId="0" fontId="25" fillId="0" borderId="16" xfId="0" applyFont="1" applyBorder="1" applyAlignment="1">
      <alignment horizontal="distributed" vertical="center"/>
    </xf>
    <xf numFmtId="177" fontId="25" fillId="0" borderId="10" xfId="0" applyNumberFormat="1" applyFont="1" applyBorder="1">
      <alignment vertical="center"/>
    </xf>
    <xf numFmtId="177" fontId="25" fillId="0" borderId="13" xfId="0" applyNumberFormat="1" applyFont="1" applyBorder="1">
      <alignment vertical="center"/>
    </xf>
    <xf numFmtId="177" fontId="25" fillId="0" borderId="11" xfId="0" applyNumberFormat="1" applyFont="1" applyBorder="1">
      <alignment vertical="center"/>
    </xf>
    <xf numFmtId="177" fontId="25" fillId="0" borderId="10" xfId="0" applyNumberFormat="1" applyFont="1" applyBorder="1" applyAlignment="1">
      <alignment horizontal="right" vertical="center"/>
    </xf>
    <xf numFmtId="177" fontId="24" fillId="0" borderId="13" xfId="0" applyNumberFormat="1" applyFont="1" applyBorder="1">
      <alignment vertical="center"/>
    </xf>
    <xf numFmtId="177" fontId="25" fillId="0" borderId="13" xfId="0" applyNumberFormat="1" applyFont="1" applyBorder="1" applyAlignment="1">
      <alignment horizontal="right" vertical="center"/>
    </xf>
    <xf numFmtId="177" fontId="24" fillId="0" borderId="11" xfId="0" applyNumberFormat="1" applyFont="1" applyBorder="1">
      <alignment vertical="center"/>
    </xf>
    <xf numFmtId="177" fontId="24" fillId="0" borderId="12" xfId="0" applyNumberFormat="1" applyFont="1" applyBorder="1">
      <alignment vertical="center"/>
    </xf>
    <xf numFmtId="177" fontId="25" fillId="0" borderId="12" xfId="0" applyNumberFormat="1" applyFont="1" applyBorder="1" applyAlignment="1">
      <alignment horizontal="right" vertical="center"/>
    </xf>
    <xf numFmtId="179" fontId="24" fillId="0" borderId="13" xfId="33" applyNumberFormat="1" applyFont="1" applyFill="1" applyBorder="1" applyAlignment="1">
      <alignment horizontal="right" vertical="center"/>
    </xf>
    <xf numFmtId="177" fontId="25" fillId="0" borderId="11" xfId="0" applyNumberFormat="1" applyFont="1" applyBorder="1" applyAlignment="1">
      <alignment horizontal="right" vertical="center"/>
    </xf>
    <xf numFmtId="0" fontId="26" fillId="0" borderId="0" xfId="0" applyFont="1">
      <alignment vertical="center"/>
    </xf>
    <xf numFmtId="180" fontId="24" fillId="0" borderId="0" xfId="0" applyNumberFormat="1" applyFont="1">
      <alignment vertical="center"/>
    </xf>
    <xf numFmtId="0" fontId="24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38" fontId="31" fillId="0" borderId="0" xfId="33" applyFont="1" applyAlignment="1">
      <alignment vertical="center"/>
    </xf>
    <xf numFmtId="0" fontId="31" fillId="0" borderId="0" xfId="42" applyFont="1" applyAlignment="1">
      <alignment vertical="center"/>
    </xf>
    <xf numFmtId="38" fontId="32" fillId="0" borderId="10" xfId="33" applyFont="1" applyBorder="1" applyAlignment="1">
      <alignment vertical="center"/>
    </xf>
    <xf numFmtId="38" fontId="32" fillId="0" borderId="12" xfId="33" applyFont="1" applyBorder="1" applyAlignment="1">
      <alignment horizontal="center" vertical="center"/>
    </xf>
    <xf numFmtId="38" fontId="32" fillId="0" borderId="0" xfId="33" applyFont="1" applyBorder="1" applyAlignment="1">
      <alignment horizontal="center" vertical="center"/>
    </xf>
    <xf numFmtId="0" fontId="32" fillId="0" borderId="0" xfId="0" applyFont="1">
      <alignment vertical="center"/>
    </xf>
    <xf numFmtId="0" fontId="32" fillId="0" borderId="15" xfId="0" applyFont="1" applyBorder="1" applyAlignment="1">
      <alignment horizontal="center" vertical="center"/>
    </xf>
    <xf numFmtId="38" fontId="32" fillId="0" borderId="10" xfId="33" applyFont="1" applyFill="1" applyBorder="1" applyAlignment="1">
      <alignment horizontal="center" vertical="center"/>
    </xf>
    <xf numFmtId="38" fontId="32" fillId="0" borderId="10" xfId="33" applyFont="1" applyBorder="1" applyAlignment="1">
      <alignment horizontal="center" vertical="center"/>
    </xf>
    <xf numFmtId="38" fontId="32" fillId="0" borderId="11" xfId="33" applyFont="1" applyBorder="1" applyAlignment="1">
      <alignment vertical="center"/>
    </xf>
    <xf numFmtId="38" fontId="32" fillId="0" borderId="11" xfId="33" applyFont="1" applyFill="1" applyBorder="1" applyAlignment="1">
      <alignment horizontal="center" vertical="center"/>
    </xf>
    <xf numFmtId="38" fontId="32" fillId="0" borderId="11" xfId="33" applyFont="1" applyBorder="1" applyAlignment="1">
      <alignment horizontal="center" vertical="center"/>
    </xf>
    <xf numFmtId="38" fontId="33" fillId="0" borderId="10" xfId="33" applyFont="1" applyBorder="1" applyAlignment="1">
      <alignment vertical="center"/>
    </xf>
    <xf numFmtId="176" fontId="33" fillId="0" borderId="0" xfId="33" applyNumberFormat="1" applyFont="1" applyAlignment="1">
      <alignment horizontal="right" vertical="center"/>
    </xf>
    <xf numFmtId="38" fontId="33" fillId="0" borderId="0" xfId="33" applyFont="1" applyAlignment="1">
      <alignment horizontal="right" vertical="center"/>
    </xf>
    <xf numFmtId="0" fontId="33" fillId="0" borderId="0" xfId="0" applyFont="1">
      <alignment vertical="center"/>
    </xf>
    <xf numFmtId="38" fontId="33" fillId="0" borderId="0" xfId="33" applyFont="1" applyAlignment="1">
      <alignment vertical="center"/>
    </xf>
    <xf numFmtId="176" fontId="33" fillId="0" borderId="0" xfId="0" applyNumberFormat="1" applyFont="1">
      <alignment vertical="center"/>
    </xf>
    <xf numFmtId="38" fontId="34" fillId="0" borderId="13" xfId="33" applyFont="1" applyBorder="1" applyAlignment="1">
      <alignment horizontal="distributed" vertical="center"/>
    </xf>
    <xf numFmtId="176" fontId="34" fillId="0" borderId="0" xfId="0" applyNumberFormat="1" applyFont="1" applyAlignment="1">
      <alignment horizontal="right" vertical="center"/>
    </xf>
    <xf numFmtId="177" fontId="34" fillId="0" borderId="0" xfId="0" applyNumberFormat="1" applyFont="1" applyAlignment="1">
      <alignment horizontal="right" vertical="center"/>
    </xf>
    <xf numFmtId="0" fontId="34" fillId="0" borderId="0" xfId="0" applyFont="1">
      <alignment vertical="center"/>
    </xf>
    <xf numFmtId="38" fontId="34" fillId="0" borderId="11" xfId="33" applyFont="1" applyBorder="1" applyAlignment="1">
      <alignment horizontal="distributed" vertical="center"/>
    </xf>
    <xf numFmtId="38" fontId="34" fillId="0" borderId="10" xfId="33" applyFont="1" applyBorder="1" applyAlignment="1">
      <alignment horizontal="distributed" vertical="center"/>
    </xf>
    <xf numFmtId="176" fontId="35" fillId="0" borderId="0" xfId="42" applyNumberFormat="1" applyFont="1" applyAlignment="1">
      <alignment horizontal="right" vertical="center"/>
    </xf>
    <xf numFmtId="177" fontId="35" fillId="0" borderId="0" xfId="42" applyNumberFormat="1" applyFont="1" applyAlignment="1">
      <alignment horizontal="right" vertical="center"/>
    </xf>
    <xf numFmtId="0" fontId="35" fillId="0" borderId="0" xfId="42" applyFont="1" applyAlignment="1">
      <alignment vertical="center"/>
    </xf>
    <xf numFmtId="38" fontId="32" fillId="0" borderId="13" xfId="33" applyFont="1" applyBorder="1" applyAlignment="1">
      <alignment horizontal="distributed" vertical="center"/>
    </xf>
    <xf numFmtId="176" fontId="32" fillId="0" borderId="0" xfId="0" applyNumberFormat="1" applyFont="1" applyAlignment="1">
      <alignment horizontal="right" vertical="center"/>
    </xf>
    <xf numFmtId="177" fontId="32" fillId="0" borderId="0" xfId="0" applyNumberFormat="1" applyFont="1" applyAlignment="1">
      <alignment horizontal="right" vertical="center"/>
    </xf>
    <xf numFmtId="38" fontId="32" fillId="0" borderId="0" xfId="33" applyFont="1" applyAlignment="1">
      <alignment vertical="center"/>
    </xf>
    <xf numFmtId="176" fontId="32" fillId="0" borderId="0" xfId="0" applyNumberFormat="1" applyFont="1">
      <alignment vertical="center"/>
    </xf>
    <xf numFmtId="38" fontId="32" fillId="0" borderId="19" xfId="33" applyFont="1" applyBorder="1" applyAlignment="1">
      <alignment horizontal="distributed" vertical="center"/>
    </xf>
    <xf numFmtId="176" fontId="31" fillId="0" borderId="0" xfId="42" applyNumberFormat="1" applyFont="1" applyAlignment="1">
      <alignment horizontal="right" vertical="center"/>
    </xf>
    <xf numFmtId="177" fontId="31" fillId="0" borderId="0" xfId="42" applyNumberFormat="1" applyFont="1" applyAlignment="1">
      <alignment horizontal="right" vertical="center"/>
    </xf>
    <xf numFmtId="176" fontId="31" fillId="0" borderId="0" xfId="42" applyNumberFormat="1" applyFont="1" applyAlignment="1">
      <alignment vertical="center"/>
    </xf>
    <xf numFmtId="38" fontId="32" fillId="0" borderId="11" xfId="33" applyFont="1" applyBorder="1" applyAlignment="1">
      <alignment horizontal="distributed" vertical="center"/>
    </xf>
    <xf numFmtId="0" fontId="31" fillId="0" borderId="0" xfId="0" applyFont="1">
      <alignment vertical="center"/>
    </xf>
    <xf numFmtId="176" fontId="31" fillId="0" borderId="0" xfId="0" applyNumberFormat="1" applyFont="1">
      <alignment vertical="center"/>
    </xf>
    <xf numFmtId="38" fontId="39" fillId="0" borderId="22" xfId="45" applyFont="1" applyFill="1" applyBorder="1" applyAlignment="1">
      <alignment horizontal="center" vertical="center"/>
    </xf>
    <xf numFmtId="0" fontId="39" fillId="0" borderId="12" xfId="44" applyFont="1" applyBorder="1" applyAlignment="1">
      <alignment horizontal="center" vertical="center"/>
    </xf>
    <xf numFmtId="38" fontId="39" fillId="0" borderId="12" xfId="45" applyFont="1" applyFill="1" applyBorder="1" applyAlignment="1">
      <alignment horizontal="center" vertical="center"/>
    </xf>
    <xf numFmtId="38" fontId="38" fillId="0" borderId="14" xfId="46" applyFont="1" applyFill="1" applyBorder="1" applyAlignment="1">
      <alignment vertical="center"/>
    </xf>
    <xf numFmtId="38" fontId="39" fillId="0" borderId="23" xfId="46" applyFont="1" applyFill="1" applyBorder="1" applyAlignment="1">
      <alignment horizontal="right" vertical="center"/>
    </xf>
    <xf numFmtId="0" fontId="39" fillId="0" borderId="23" xfId="0" applyFont="1" applyBorder="1" applyAlignment="1">
      <alignment horizontal="center" vertical="center"/>
    </xf>
    <xf numFmtId="38" fontId="40" fillId="0" borderId="24" xfId="46" applyFont="1" applyFill="1" applyBorder="1" applyAlignment="1">
      <alignment horizontal="distributed"/>
    </xf>
    <xf numFmtId="38" fontId="40" fillId="0" borderId="0" xfId="0" applyNumberFormat="1" applyFont="1" applyAlignment="1"/>
    <xf numFmtId="177" fontId="40" fillId="0" borderId="0" xfId="0" applyNumberFormat="1" applyFont="1" applyAlignment="1"/>
    <xf numFmtId="177" fontId="40" fillId="0" borderId="0" xfId="0" applyNumberFormat="1" applyFont="1" applyAlignment="1">
      <alignment horizontal="right"/>
    </xf>
    <xf numFmtId="176" fontId="40" fillId="0" borderId="0" xfId="0" applyNumberFormat="1" applyFont="1" applyAlignment="1">
      <alignment horizontal="right"/>
    </xf>
    <xf numFmtId="38" fontId="41" fillId="0" borderId="24" xfId="46" applyFont="1" applyFill="1" applyBorder="1" applyAlignment="1">
      <alignment horizontal="distributed"/>
    </xf>
    <xf numFmtId="38" fontId="41" fillId="0" borderId="0" xfId="0" applyNumberFormat="1" applyFont="1" applyAlignment="1"/>
    <xf numFmtId="177" fontId="41" fillId="0" borderId="0" xfId="0" applyNumberFormat="1" applyFont="1" applyAlignment="1"/>
    <xf numFmtId="177" fontId="41" fillId="0" borderId="0" xfId="0" applyNumberFormat="1" applyFont="1" applyAlignment="1">
      <alignment horizontal="right"/>
    </xf>
    <xf numFmtId="176" fontId="41" fillId="0" borderId="0" xfId="0" applyNumberFormat="1" applyFont="1" applyAlignment="1">
      <alignment horizontal="right"/>
    </xf>
    <xf numFmtId="38" fontId="38" fillId="0" borderId="24" xfId="46" applyFont="1" applyFill="1" applyBorder="1" applyAlignment="1">
      <alignment horizontal="distributed"/>
    </xf>
    <xf numFmtId="38" fontId="38" fillId="0" borderId="0" xfId="46" applyFont="1" applyFill="1"/>
    <xf numFmtId="177" fontId="38" fillId="0" borderId="0" xfId="0" applyNumberFormat="1" applyFont="1" applyAlignment="1"/>
    <xf numFmtId="177" fontId="38" fillId="0" borderId="0" xfId="0" applyNumberFormat="1" applyFont="1" applyAlignment="1">
      <alignment horizontal="right"/>
    </xf>
    <xf numFmtId="176" fontId="38" fillId="0" borderId="0" xfId="0" applyNumberFormat="1" applyFont="1" applyAlignment="1">
      <alignment horizontal="right"/>
    </xf>
    <xf numFmtId="38" fontId="38" fillId="24" borderId="24" xfId="46" applyFont="1" applyFill="1" applyBorder="1" applyAlignment="1">
      <alignment horizontal="distributed"/>
    </xf>
    <xf numFmtId="38" fontId="38" fillId="24" borderId="0" xfId="46" applyFont="1" applyFill="1"/>
    <xf numFmtId="177" fontId="38" fillId="24" borderId="0" xfId="0" applyNumberFormat="1" applyFont="1" applyFill="1" applyAlignment="1"/>
    <xf numFmtId="177" fontId="38" fillId="24" borderId="0" xfId="0" applyNumberFormat="1" applyFont="1" applyFill="1" applyAlignment="1">
      <alignment horizontal="right"/>
    </xf>
    <xf numFmtId="176" fontId="38" fillId="24" borderId="0" xfId="0" applyNumberFormat="1" applyFont="1" applyFill="1" applyAlignment="1">
      <alignment horizontal="right"/>
    </xf>
    <xf numFmtId="38" fontId="24" fillId="0" borderId="0" xfId="46" applyFont="1" applyFill="1"/>
    <xf numFmtId="38" fontId="43" fillId="0" borderId="10" xfId="33" applyFont="1" applyBorder="1" applyAlignment="1">
      <alignment horizontal="right" vertical="center"/>
    </xf>
    <xf numFmtId="38" fontId="43" fillId="0" borderId="13" xfId="33" applyFont="1" applyFill="1" applyBorder="1" applyAlignment="1">
      <alignment horizontal="right" vertical="center"/>
    </xf>
    <xf numFmtId="38" fontId="44" fillId="0" borderId="0" xfId="46" applyFont="1" applyFill="1"/>
    <xf numFmtId="38" fontId="44" fillId="0" borderId="12" xfId="33" applyFont="1" applyFill="1" applyBorder="1" applyAlignment="1">
      <alignment horizontal="right" vertical="center"/>
    </xf>
    <xf numFmtId="38" fontId="24" fillId="0" borderId="0" xfId="46" applyFont="1" applyFill="1" applyBorder="1"/>
    <xf numFmtId="38" fontId="44" fillId="0" borderId="0" xfId="46" applyFont="1" applyFill="1" applyBorder="1"/>
    <xf numFmtId="38" fontId="24" fillId="0" borderId="18" xfId="46" applyFont="1" applyFill="1" applyBorder="1"/>
    <xf numFmtId="38" fontId="44" fillId="0" borderId="18" xfId="46" applyFont="1" applyFill="1" applyBorder="1"/>
    <xf numFmtId="0" fontId="45" fillId="0" borderId="1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38" fontId="39" fillId="0" borderId="11" xfId="45" applyFont="1" applyFill="1" applyBorder="1" applyAlignment="1">
      <alignment horizontal="center" vertical="center"/>
    </xf>
    <xf numFmtId="38" fontId="38" fillId="0" borderId="23" xfId="46" applyFont="1" applyFill="1" applyBorder="1"/>
    <xf numFmtId="38" fontId="39" fillId="0" borderId="16" xfId="46" applyFont="1" applyFill="1" applyBorder="1" applyAlignment="1">
      <alignment horizontal="right"/>
    </xf>
    <xf numFmtId="38" fontId="39" fillId="0" borderId="23" xfId="46" applyFont="1" applyFill="1" applyBorder="1" applyAlignment="1">
      <alignment horizontal="right"/>
    </xf>
    <xf numFmtId="0" fontId="39" fillId="0" borderId="23" xfId="0" applyFont="1" applyBorder="1" applyAlignment="1">
      <alignment horizontal="center"/>
    </xf>
    <xf numFmtId="38" fontId="38" fillId="0" borderId="0" xfId="46" applyFont="1" applyFill="1" applyBorder="1"/>
    <xf numFmtId="38" fontId="38" fillId="24" borderId="0" xfId="46" applyFont="1" applyFill="1" applyBorder="1"/>
    <xf numFmtId="38" fontId="49" fillId="0" borderId="13" xfId="0" applyNumberFormat="1" applyFont="1" applyBorder="1">
      <alignment vertical="center"/>
    </xf>
    <xf numFmtId="177" fontId="49" fillId="0" borderId="13" xfId="0" applyNumberFormat="1" applyFont="1" applyBorder="1">
      <alignment vertical="center"/>
    </xf>
    <xf numFmtId="177" fontId="49" fillId="0" borderId="13" xfId="0" applyNumberFormat="1" applyFont="1" applyBorder="1" applyAlignment="1">
      <alignment horizontal="right" vertical="center"/>
    </xf>
    <xf numFmtId="176" fontId="49" fillId="0" borderId="13" xfId="0" applyNumberFormat="1" applyFont="1" applyBorder="1" applyAlignment="1">
      <alignment horizontal="right" vertical="center"/>
    </xf>
    <xf numFmtId="38" fontId="49" fillId="0" borderId="11" xfId="0" applyNumberFormat="1" applyFont="1" applyBorder="1">
      <alignment vertical="center"/>
    </xf>
    <xf numFmtId="177" fontId="49" fillId="0" borderId="11" xfId="0" applyNumberFormat="1" applyFont="1" applyBorder="1">
      <alignment vertical="center"/>
    </xf>
    <xf numFmtId="177" fontId="50" fillId="0" borderId="11" xfId="0" applyNumberFormat="1" applyFont="1" applyBorder="1">
      <alignment vertical="center"/>
    </xf>
    <xf numFmtId="177" fontId="49" fillId="0" borderId="11" xfId="0" applyNumberFormat="1" applyFont="1" applyBorder="1" applyAlignment="1">
      <alignment horizontal="right" vertical="center"/>
    </xf>
    <xf numFmtId="177" fontId="50" fillId="0" borderId="11" xfId="0" applyNumberFormat="1" applyFont="1" applyBorder="1" applyAlignment="1">
      <alignment horizontal="right" vertical="center"/>
    </xf>
    <xf numFmtId="176" fontId="49" fillId="0" borderId="11" xfId="0" applyNumberFormat="1" applyFont="1" applyBorder="1" applyAlignment="1">
      <alignment horizontal="right" vertical="center"/>
    </xf>
    <xf numFmtId="176" fontId="50" fillId="0" borderId="11" xfId="0" applyNumberFormat="1" applyFont="1" applyBorder="1" applyAlignment="1">
      <alignment horizontal="right" vertical="center"/>
    </xf>
    <xf numFmtId="38" fontId="50" fillId="0" borderId="10" xfId="33" applyFont="1" applyBorder="1" applyAlignment="1">
      <alignment horizontal="right" vertical="center"/>
    </xf>
    <xf numFmtId="176" fontId="50" fillId="0" borderId="10" xfId="33" applyNumberFormat="1" applyFont="1" applyBorder="1" applyAlignment="1">
      <alignment horizontal="right" vertical="center"/>
    </xf>
    <xf numFmtId="38" fontId="44" fillId="0" borderId="13" xfId="46" applyFont="1" applyFill="1" applyBorder="1"/>
    <xf numFmtId="38" fontId="44" fillId="0" borderId="11" xfId="46" applyFont="1" applyFill="1" applyBorder="1"/>
    <xf numFmtId="38" fontId="44" fillId="0" borderId="24" xfId="46" applyFont="1" applyFill="1" applyBorder="1"/>
    <xf numFmtId="38" fontId="44" fillId="0" borderId="17" xfId="46" applyFont="1" applyFill="1" applyBorder="1"/>
    <xf numFmtId="38" fontId="32" fillId="25" borderId="13" xfId="33" applyFont="1" applyFill="1" applyBorder="1" applyAlignment="1">
      <alignment horizontal="distributed" vertical="center"/>
    </xf>
    <xf numFmtId="38" fontId="44" fillId="25" borderId="0" xfId="46" applyFont="1" applyFill="1"/>
    <xf numFmtId="38" fontId="44" fillId="25" borderId="24" xfId="46" applyFont="1" applyFill="1" applyBorder="1"/>
    <xf numFmtId="38" fontId="44" fillId="25" borderId="13" xfId="46" applyFont="1" applyFill="1" applyBorder="1"/>
    <xf numFmtId="0" fontId="24" fillId="25" borderId="15" xfId="0" applyFont="1" applyFill="1" applyBorder="1" applyAlignment="1">
      <alignment horizontal="distributed" vertical="center"/>
    </xf>
    <xf numFmtId="38" fontId="24" fillId="25" borderId="13" xfId="33" applyFont="1" applyFill="1" applyBorder="1" applyAlignment="1">
      <alignment vertical="center"/>
    </xf>
    <xf numFmtId="38" fontId="24" fillId="25" borderId="0" xfId="46" applyFont="1" applyFill="1"/>
    <xf numFmtId="177" fontId="24" fillId="25" borderId="13" xfId="0" applyNumberFormat="1" applyFont="1" applyFill="1" applyBorder="1">
      <alignment vertical="center"/>
    </xf>
    <xf numFmtId="177" fontId="25" fillId="25" borderId="13" xfId="0" applyNumberFormat="1" applyFont="1" applyFill="1" applyBorder="1">
      <alignment vertical="center"/>
    </xf>
    <xf numFmtId="38" fontId="24" fillId="25" borderId="13" xfId="33" applyFont="1" applyFill="1" applyBorder="1" applyAlignment="1">
      <alignment horizontal="right" vertical="center"/>
    </xf>
    <xf numFmtId="177" fontId="25" fillId="25" borderId="13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36" fillId="0" borderId="10" xfId="44" applyFont="1" applyBorder="1" applyAlignment="1">
      <alignment horizontal="center" vertical="center"/>
    </xf>
    <xf numFmtId="0" fontId="36" fillId="0" borderId="11" xfId="44" applyFont="1" applyBorder="1" applyAlignment="1">
      <alignment horizontal="center" vertical="center"/>
    </xf>
    <xf numFmtId="38" fontId="36" fillId="0" borderId="21" xfId="45" applyFont="1" applyFill="1" applyBorder="1" applyAlignment="1">
      <alignment horizontal="center" vertical="center"/>
    </xf>
    <xf numFmtId="38" fontId="36" fillId="0" borderId="22" xfId="45" applyFont="1" applyFill="1" applyBorder="1" applyAlignment="1">
      <alignment horizontal="center" vertical="center"/>
    </xf>
    <xf numFmtId="38" fontId="36" fillId="0" borderId="19" xfId="45" applyFont="1" applyFill="1" applyBorder="1" applyAlignment="1">
      <alignment horizontal="center" vertical="center"/>
    </xf>
    <xf numFmtId="38" fontId="38" fillId="0" borderId="19" xfId="46" applyFont="1" applyFill="1" applyBorder="1" applyAlignment="1">
      <alignment horizontal="center" vertical="center"/>
    </xf>
    <xf numFmtId="38" fontId="38" fillId="0" borderId="22" xfId="46" applyFont="1" applyFill="1" applyBorder="1" applyAlignment="1">
      <alignment horizontal="center" vertical="center"/>
    </xf>
    <xf numFmtId="0" fontId="51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/>
    </xf>
    <xf numFmtId="0" fontId="29" fillId="0" borderId="18" xfId="0" applyFont="1" applyBorder="1" applyAlignment="1">
      <alignment horizontal="left" vertical="center"/>
    </xf>
    <xf numFmtId="38" fontId="32" fillId="0" borderId="12" xfId="33" applyFont="1" applyBorder="1" applyAlignment="1">
      <alignment horizontal="center" vertical="center"/>
    </xf>
    <xf numFmtId="38" fontId="32" fillId="0" borderId="19" xfId="33" applyFont="1" applyBorder="1" applyAlignment="1">
      <alignment horizontal="center" vertical="center"/>
    </xf>
    <xf numFmtId="38" fontId="32" fillId="0" borderId="22" xfId="33" applyFont="1" applyBorder="1" applyAlignment="1">
      <alignment horizontal="center" vertical="center"/>
    </xf>
    <xf numFmtId="38" fontId="32" fillId="0" borderId="21" xfId="33" applyFont="1" applyBorder="1" applyAlignment="1">
      <alignment horizontal="center" vertical="center"/>
    </xf>
    <xf numFmtId="0" fontId="36" fillId="0" borderId="13" xfId="44" applyFont="1" applyBorder="1" applyAlignment="1">
      <alignment horizontal="center" vertical="center"/>
    </xf>
    <xf numFmtId="38" fontId="36" fillId="0" borderId="12" xfId="45" applyFont="1" applyFill="1" applyBorder="1" applyAlignment="1">
      <alignment horizontal="center" vertical="center"/>
    </xf>
    <xf numFmtId="38" fontId="38" fillId="0" borderId="21" xfId="46" applyFont="1" applyFill="1" applyBorder="1" applyAlignment="1">
      <alignment horizontal="center" vertical="center"/>
    </xf>
    <xf numFmtId="38" fontId="46" fillId="0" borderId="19" xfId="45" applyFont="1" applyFill="1" applyBorder="1" applyAlignment="1">
      <alignment horizontal="center" vertical="center"/>
    </xf>
    <xf numFmtId="38" fontId="39" fillId="0" borderId="22" xfId="45" applyFont="1" applyFill="1" applyBorder="1" applyAlignment="1">
      <alignment horizontal="center" vertical="center"/>
    </xf>
    <xf numFmtId="38" fontId="39" fillId="0" borderId="10" xfId="45" applyFont="1" applyFill="1" applyBorder="1" applyAlignment="1">
      <alignment horizontal="center" vertical="center" wrapText="1"/>
    </xf>
    <xf numFmtId="38" fontId="39" fillId="0" borderId="11" xfId="45" applyFont="1" applyFill="1" applyBorder="1" applyAlignment="1">
      <alignment horizontal="center" vertical="center" wrapText="1"/>
    </xf>
    <xf numFmtId="38" fontId="46" fillId="0" borderId="19" xfId="45" applyFont="1" applyFill="1" applyBorder="1" applyAlignment="1">
      <alignment horizontal="center" vertical="center" wrapText="1" shrinkToFit="1"/>
    </xf>
    <xf numFmtId="38" fontId="46" fillId="0" borderId="22" xfId="45" applyFont="1" applyFill="1" applyBorder="1" applyAlignment="1">
      <alignment horizontal="center" vertical="center" wrapText="1" shrinkToFit="1"/>
    </xf>
    <xf numFmtId="38" fontId="43" fillId="0" borderId="10" xfId="42" applyNumberFormat="1" applyFont="1" applyBorder="1" applyAlignment="1">
      <alignment vertical="center"/>
    </xf>
    <xf numFmtId="181" fontId="43" fillId="0" borderId="16" xfId="42" applyNumberFormat="1" applyFont="1" applyBorder="1" applyAlignment="1">
      <alignment vertical="center"/>
    </xf>
    <xf numFmtId="177" fontId="44" fillId="0" borderId="10" xfId="42" applyNumberFormat="1" applyFont="1" applyBorder="1" applyAlignment="1">
      <alignment vertical="center"/>
    </xf>
    <xf numFmtId="181" fontId="43" fillId="0" borderId="23" xfId="42" applyNumberFormat="1" applyFont="1" applyBorder="1" applyAlignment="1">
      <alignment vertical="center"/>
    </xf>
    <xf numFmtId="177" fontId="44" fillId="0" borderId="10" xfId="42" applyNumberFormat="1" applyFont="1" applyBorder="1" applyAlignment="1">
      <alignment horizontal="right" vertical="center"/>
    </xf>
    <xf numFmtId="181" fontId="43" fillId="0" borderId="10" xfId="42" applyNumberFormat="1" applyFont="1" applyBorder="1" applyAlignment="1">
      <alignment vertical="center"/>
    </xf>
    <xf numFmtId="176" fontId="44" fillId="0" borderId="10" xfId="42" applyNumberFormat="1" applyFont="1" applyBorder="1" applyAlignment="1">
      <alignment horizontal="right" vertical="center"/>
    </xf>
    <xf numFmtId="38" fontId="44" fillId="0" borderId="13" xfId="33" applyFont="1" applyBorder="1" applyAlignment="1"/>
    <xf numFmtId="177" fontId="44" fillId="0" borderId="15" xfId="0" applyNumberFormat="1" applyFont="1" applyBorder="1" applyAlignment="1"/>
    <xf numFmtId="177" fontId="44" fillId="0" borderId="13" xfId="0" applyNumberFormat="1" applyFont="1" applyBorder="1" applyAlignment="1"/>
    <xf numFmtId="177" fontId="44" fillId="0" borderId="0" xfId="0" applyNumberFormat="1" applyFont="1" applyAlignment="1"/>
    <xf numFmtId="182" fontId="44" fillId="0" borderId="13" xfId="0" applyNumberFormat="1" applyFont="1" applyBorder="1" applyAlignment="1">
      <alignment horizontal="right"/>
    </xf>
    <xf numFmtId="38" fontId="44" fillId="25" borderId="13" xfId="33" applyFont="1" applyFill="1" applyBorder="1" applyAlignment="1"/>
    <xf numFmtId="177" fontId="44" fillId="25" borderId="15" xfId="0" applyNumberFormat="1" applyFont="1" applyFill="1" applyBorder="1" applyAlignment="1"/>
    <xf numFmtId="177" fontId="44" fillId="25" borderId="13" xfId="0" applyNumberFormat="1" applyFont="1" applyFill="1" applyBorder="1" applyAlignment="1"/>
    <xf numFmtId="177" fontId="44" fillId="25" borderId="0" xfId="0" applyNumberFormat="1" applyFont="1" applyFill="1" applyAlignment="1"/>
    <xf numFmtId="182" fontId="44" fillId="25" borderId="13" xfId="0" applyNumberFormat="1" applyFont="1" applyFill="1" applyBorder="1" applyAlignment="1">
      <alignment horizontal="right"/>
    </xf>
    <xf numFmtId="38" fontId="44" fillId="0" borderId="11" xfId="33" applyFont="1" applyBorder="1" applyAlignment="1"/>
    <xf numFmtId="177" fontId="44" fillId="0" borderId="20" xfId="0" applyNumberFormat="1" applyFont="1" applyBorder="1" applyAlignment="1"/>
    <xf numFmtId="177" fontId="44" fillId="0" borderId="11" xfId="0" applyNumberFormat="1" applyFont="1" applyBorder="1" applyAlignment="1"/>
    <xf numFmtId="182" fontId="44" fillId="0" borderId="11" xfId="0" applyNumberFormat="1" applyFont="1" applyBorder="1" applyAlignment="1">
      <alignment horizontal="right"/>
    </xf>
    <xf numFmtId="38" fontId="44" fillId="0" borderId="21" xfId="33" applyFont="1" applyBorder="1" applyAlignment="1">
      <alignment vertical="center"/>
    </xf>
    <xf numFmtId="177" fontId="44" fillId="0" borderId="19" xfId="0" applyNumberFormat="1" applyFont="1" applyBorder="1">
      <alignment vertical="center"/>
    </xf>
    <xf numFmtId="177" fontId="44" fillId="0" borderId="22" xfId="0" applyNumberFormat="1" applyFont="1" applyBorder="1">
      <alignment vertical="center"/>
    </xf>
    <xf numFmtId="177" fontId="44" fillId="0" borderId="21" xfId="0" applyNumberFormat="1" applyFont="1" applyBorder="1" applyAlignment="1">
      <alignment horizontal="right" vertical="center"/>
    </xf>
    <xf numFmtId="38" fontId="44" fillId="0" borderId="18" xfId="33" applyFont="1" applyBorder="1" applyAlignment="1">
      <alignment vertical="center"/>
    </xf>
    <xf numFmtId="176" fontId="44" fillId="0" borderId="18" xfId="0" applyNumberFormat="1" applyFont="1" applyBorder="1" applyAlignment="1">
      <alignment horizontal="right" vertical="center"/>
    </xf>
    <xf numFmtId="176" fontId="44" fillId="0" borderId="17" xfId="0" applyNumberFormat="1" applyFont="1" applyBorder="1" applyAlignment="1">
      <alignment horizontal="right" vertical="center"/>
    </xf>
    <xf numFmtId="38" fontId="43" fillId="0" borderId="10" xfId="33" applyFont="1" applyBorder="1" applyAlignment="1">
      <alignment vertical="center"/>
    </xf>
    <xf numFmtId="177" fontId="44" fillId="0" borderId="10" xfId="0" applyNumberFormat="1" applyFont="1" applyBorder="1">
      <alignment vertical="center"/>
    </xf>
    <xf numFmtId="177" fontId="44" fillId="0" borderId="10" xfId="0" applyNumberFormat="1" applyFont="1" applyBorder="1" applyAlignment="1">
      <alignment horizontal="right" vertical="center"/>
    </xf>
    <xf numFmtId="176" fontId="43" fillId="0" borderId="10" xfId="42" applyNumberFormat="1" applyFont="1" applyBorder="1" applyAlignment="1">
      <alignment horizontal="right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6" xr:uid="{CC9C9924-9648-4F10-B600-71E36245CA7F}"/>
    <cellStyle name="桁区切り 2 3" xfId="45" xr:uid="{51FC8938-3BD8-4558-9591-3687DAB7E42A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D32A0DBF-DB2A-4C07-BD3C-5AC7525847E8}"/>
    <cellStyle name="標準_Sheet1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5"/>
  <sheetViews>
    <sheetView tabSelected="1" view="pageBreakPreview" zoomScaleNormal="100" zoomScaleSheetLayoutView="100" workbookViewId="0">
      <selection activeCell="C15" sqref="C15"/>
    </sheetView>
  </sheetViews>
  <sheetFormatPr defaultColWidth="13.375" defaultRowHeight="15.75" customHeight="1" x14ac:dyDescent="0.15"/>
  <cols>
    <col min="1" max="1" width="15.5" style="6" customWidth="1"/>
    <col min="2" max="2" width="7.75" style="6" customWidth="1"/>
    <col min="3" max="3" width="7.625" style="6" bestFit="1" customWidth="1"/>
    <col min="4" max="4" width="7.875" style="6" customWidth="1"/>
    <col min="5" max="5" width="9" style="6" customWidth="1"/>
    <col min="6" max="6" width="11.625" style="6" bestFit="1" customWidth="1"/>
    <col min="7" max="7" width="9" style="6" customWidth="1"/>
    <col min="8" max="8" width="8.25" style="6" customWidth="1"/>
    <col min="9" max="9" width="9" style="6" customWidth="1"/>
    <col min="10" max="10" width="12.625" style="6" customWidth="1"/>
    <col min="11" max="11" width="12.625" style="6" bestFit="1" customWidth="1"/>
    <col min="12" max="12" width="8.125" style="6" customWidth="1"/>
    <col min="13" max="13" width="8.125" style="6" bestFit="1" customWidth="1"/>
    <col min="14" max="16384" width="13.375" style="6"/>
  </cols>
  <sheetData>
    <row r="1" spans="1:13" s="5" customFormat="1" ht="20.25" customHeight="1" x14ac:dyDescent="0.15">
      <c r="A1" s="1" t="s">
        <v>44</v>
      </c>
      <c r="B1" s="4"/>
      <c r="K1" s="2"/>
    </row>
    <row r="2" spans="1:13" s="5" customFormat="1" ht="30" customHeight="1" x14ac:dyDescent="0.15">
      <c r="A2" s="3" t="s">
        <v>82</v>
      </c>
      <c r="K2" s="2"/>
    </row>
    <row r="3" spans="1:13" ht="32.25" customHeight="1" x14ac:dyDescent="0.15">
      <c r="A3" s="170" t="s">
        <v>39</v>
      </c>
      <c r="B3" s="173" t="s">
        <v>47</v>
      </c>
      <c r="C3" s="173"/>
      <c r="D3" s="173"/>
      <c r="E3" s="174"/>
      <c r="F3" s="175" t="s">
        <v>48</v>
      </c>
      <c r="G3" s="175"/>
      <c r="H3" s="175"/>
      <c r="I3" s="176"/>
      <c r="J3" s="177" t="s">
        <v>83</v>
      </c>
      <c r="K3" s="173"/>
      <c r="L3" s="173"/>
      <c r="M3" s="176"/>
    </row>
    <row r="4" spans="1:13" ht="12" customHeight="1" x14ac:dyDescent="0.15">
      <c r="A4" s="171"/>
      <c r="B4" s="170" t="s">
        <v>49</v>
      </c>
      <c r="C4" s="170" t="s">
        <v>80</v>
      </c>
      <c r="D4" s="9"/>
      <c r="E4" s="10"/>
      <c r="F4" s="178" t="s">
        <v>49</v>
      </c>
      <c r="G4" s="170" t="s">
        <v>80</v>
      </c>
      <c r="H4" s="9"/>
      <c r="I4" s="11"/>
      <c r="J4" s="167" t="s">
        <v>50</v>
      </c>
      <c r="K4" s="167" t="s">
        <v>81</v>
      </c>
      <c r="L4" s="9"/>
      <c r="M4" s="7"/>
    </row>
    <row r="5" spans="1:13" s="12" customFormat="1" ht="15.75" customHeight="1" x14ac:dyDescent="0.15">
      <c r="A5" s="171"/>
      <c r="B5" s="171"/>
      <c r="C5" s="171"/>
      <c r="D5" s="8" t="s">
        <v>20</v>
      </c>
      <c r="E5" s="12" t="s">
        <v>21</v>
      </c>
      <c r="F5" s="168"/>
      <c r="G5" s="171"/>
      <c r="H5" s="7" t="s">
        <v>20</v>
      </c>
      <c r="I5" s="12" t="s">
        <v>21</v>
      </c>
      <c r="J5" s="168"/>
      <c r="K5" s="168"/>
      <c r="L5" s="7" t="s">
        <v>20</v>
      </c>
      <c r="M5" s="13" t="s">
        <v>21</v>
      </c>
    </row>
    <row r="6" spans="1:13" s="12" customFormat="1" ht="15.75" customHeight="1" x14ac:dyDescent="0.15">
      <c r="A6" s="172"/>
      <c r="B6" s="172"/>
      <c r="C6" s="172"/>
      <c r="D6" s="14" t="s">
        <v>40</v>
      </c>
      <c r="E6" s="15" t="s">
        <v>40</v>
      </c>
      <c r="F6" s="169"/>
      <c r="G6" s="172"/>
      <c r="H6" s="16" t="s">
        <v>40</v>
      </c>
      <c r="I6" s="15" t="s">
        <v>40</v>
      </c>
      <c r="J6" s="169"/>
      <c r="K6" s="169"/>
      <c r="L6" s="16" t="s">
        <v>40</v>
      </c>
      <c r="M6" s="16" t="s">
        <v>40</v>
      </c>
    </row>
    <row r="7" spans="1:13" s="5" customFormat="1" ht="15" customHeight="1" x14ac:dyDescent="0.15">
      <c r="A7" s="17" t="s">
        <v>22</v>
      </c>
      <c r="B7" s="18">
        <f>B9+B20</f>
        <v>4632</v>
      </c>
      <c r="C7" s="18">
        <f>C9+C20</f>
        <v>2563</v>
      </c>
      <c r="D7" s="35">
        <v>100</v>
      </c>
      <c r="E7" s="35">
        <f>(C7-B7)/B7*100</f>
        <v>-44.667530224525045</v>
      </c>
      <c r="F7" s="18">
        <f>F9+F20</f>
        <v>76547</v>
      </c>
      <c r="G7" s="18">
        <f>G9+G20</f>
        <v>72612</v>
      </c>
      <c r="H7" s="35">
        <v>100</v>
      </c>
      <c r="I7" s="35">
        <f>(G7-F7)/F7*100</f>
        <v>-5.1406325525494143</v>
      </c>
      <c r="J7" s="19">
        <f>J9+J20</f>
        <v>207861180</v>
      </c>
      <c r="K7" s="120">
        <f>K9+K20</f>
        <v>215941999</v>
      </c>
      <c r="L7" s="35">
        <v>100</v>
      </c>
      <c r="M7" s="35">
        <f>(K7-J7)/J7*100</f>
        <v>3.8876037363013141</v>
      </c>
    </row>
    <row r="8" spans="1:13" s="5" customFormat="1" ht="6" customHeight="1" x14ac:dyDescent="0.15">
      <c r="A8" s="17"/>
      <c r="B8" s="20"/>
      <c r="C8" s="20"/>
      <c r="D8" s="36"/>
      <c r="E8" s="37"/>
      <c r="F8" s="20"/>
      <c r="G8" s="20"/>
      <c r="H8" s="36"/>
      <c r="I8" s="36"/>
      <c r="J8" s="21"/>
      <c r="K8" s="121"/>
      <c r="L8" s="36"/>
      <c r="M8" s="36"/>
    </row>
    <row r="9" spans="1:13" s="5" customFormat="1" ht="15" customHeight="1" x14ac:dyDescent="0.15">
      <c r="A9" s="34" t="s">
        <v>23</v>
      </c>
      <c r="B9" s="18">
        <f>SUM(B10,B11,B12,B13,B14,B15,B16,B17,B18)</f>
        <v>4123</v>
      </c>
      <c r="C9" s="18">
        <f>SUM(C10,C11,C12,C13,C14,C15,C16,C17,C18)</f>
        <v>2312</v>
      </c>
      <c r="D9" s="35">
        <f>C9/C7*100</f>
        <v>90.206788919235265</v>
      </c>
      <c r="E9" s="35">
        <f t="shared" ref="E9:E18" si="0">(C9-B9)/B9*100</f>
        <v>-43.924326946398253</v>
      </c>
      <c r="F9" s="18">
        <f>SUM(F10,F11,F12,F13,F14,F15,F16,F17,F18)</f>
        <v>70264</v>
      </c>
      <c r="G9" s="18">
        <f>SUM(G10,G11,G12,G13,G14,G15,G16,G17,G18)</f>
        <v>66041</v>
      </c>
      <c r="H9" s="35">
        <f>G9/G7*100</f>
        <v>90.950531592574237</v>
      </c>
      <c r="I9" s="35">
        <f t="shared" ref="I9:I18" si="1">(G9-F9)/F9*100</f>
        <v>-6.0101901400432656</v>
      </c>
      <c r="J9" s="19">
        <f>SUM(J10,J11,J12,J13,J14,J15,J16,J17,J18)</f>
        <v>192479788</v>
      </c>
      <c r="K9" s="120">
        <f>SUM(K10,K11,K12,K13,K14,K15,K16,K17,K18)</f>
        <v>199080994</v>
      </c>
      <c r="L9" s="35">
        <f>K9/K7*100</f>
        <v>92.19188250637616</v>
      </c>
      <c r="M9" s="38">
        <f t="shared" ref="M9:M18" si="2">(K9-J9)/J9*100</f>
        <v>3.4295580167617392</v>
      </c>
    </row>
    <row r="10" spans="1:13" ht="14.25" customHeight="1" x14ac:dyDescent="0.15">
      <c r="A10" s="22" t="s">
        <v>24</v>
      </c>
      <c r="B10" s="23">
        <v>1201</v>
      </c>
      <c r="C10" s="119">
        <v>772</v>
      </c>
      <c r="D10" s="39">
        <f t="shared" ref="D10:D18" si="3">C10/$C$7*100</f>
        <v>30.120952009364029</v>
      </c>
      <c r="E10" s="36">
        <f t="shared" si="0"/>
        <v>-35.720233139050791</v>
      </c>
      <c r="F10" s="23">
        <v>19035</v>
      </c>
      <c r="G10" s="119">
        <v>17345</v>
      </c>
      <c r="H10" s="39">
        <f t="shared" ref="H10:H18" si="4">G10/$G$7*100</f>
        <v>23.887236269487136</v>
      </c>
      <c r="I10" s="39">
        <f t="shared" si="1"/>
        <v>-8.8783819280273182</v>
      </c>
      <c r="J10" s="24">
        <v>41188843</v>
      </c>
      <c r="K10" s="122">
        <v>41087863</v>
      </c>
      <c r="L10" s="39">
        <f t="shared" ref="L10:L18" si="5">K10/$K$7*100</f>
        <v>19.027268058215945</v>
      </c>
      <c r="M10" s="40">
        <f t="shared" si="2"/>
        <v>-0.24516347788647525</v>
      </c>
    </row>
    <row r="11" spans="1:13" ht="14.25" customHeight="1" x14ac:dyDescent="0.15">
      <c r="A11" s="22" t="s">
        <v>25</v>
      </c>
      <c r="B11" s="23">
        <v>136</v>
      </c>
      <c r="C11" s="119">
        <v>91</v>
      </c>
      <c r="D11" s="39">
        <f t="shared" si="3"/>
        <v>3.5505267264923916</v>
      </c>
      <c r="E11" s="36">
        <f t="shared" si="0"/>
        <v>-33.088235294117645</v>
      </c>
      <c r="F11" s="23">
        <v>3425</v>
      </c>
      <c r="G11" s="119">
        <v>3550</v>
      </c>
      <c r="H11" s="39">
        <f t="shared" si="4"/>
        <v>4.8889990635156719</v>
      </c>
      <c r="I11" s="39">
        <f t="shared" si="1"/>
        <v>3.6496350364963499</v>
      </c>
      <c r="J11" s="24">
        <v>10654778</v>
      </c>
      <c r="K11" s="122">
        <v>13719690</v>
      </c>
      <c r="L11" s="39">
        <f t="shared" si="5"/>
        <v>6.3534143721620362</v>
      </c>
      <c r="M11" s="40">
        <f t="shared" si="2"/>
        <v>28.765611071389756</v>
      </c>
    </row>
    <row r="12" spans="1:13" ht="14.25" customHeight="1" x14ac:dyDescent="0.15">
      <c r="A12" s="22" t="s">
        <v>26</v>
      </c>
      <c r="B12" s="23">
        <v>145</v>
      </c>
      <c r="C12" s="119">
        <v>80</v>
      </c>
      <c r="D12" s="39">
        <f t="shared" si="3"/>
        <v>3.1213421771361682</v>
      </c>
      <c r="E12" s="36">
        <f t="shared" si="0"/>
        <v>-44.827586206896555</v>
      </c>
      <c r="F12" s="23">
        <v>1765</v>
      </c>
      <c r="G12" s="119">
        <v>1547</v>
      </c>
      <c r="H12" s="39">
        <f t="shared" si="4"/>
        <v>2.1305018454249987</v>
      </c>
      <c r="I12" s="39">
        <f t="shared" si="1"/>
        <v>-12.351274787535409</v>
      </c>
      <c r="J12" s="24">
        <v>3581135</v>
      </c>
      <c r="K12" s="122">
        <v>3871994</v>
      </c>
      <c r="L12" s="39">
        <f t="shared" si="5"/>
        <v>1.7930712959640611</v>
      </c>
      <c r="M12" s="40">
        <f t="shared" si="2"/>
        <v>8.1219780879525629</v>
      </c>
    </row>
    <row r="13" spans="1:13" ht="14.25" customHeight="1" x14ac:dyDescent="0.15">
      <c r="A13" s="22" t="s">
        <v>27</v>
      </c>
      <c r="B13" s="23">
        <v>193</v>
      </c>
      <c r="C13" s="119">
        <v>101</v>
      </c>
      <c r="D13" s="39">
        <f t="shared" si="3"/>
        <v>3.940694498634413</v>
      </c>
      <c r="E13" s="36">
        <f t="shared" si="0"/>
        <v>-47.668393782383419</v>
      </c>
      <c r="F13" s="23">
        <v>2627</v>
      </c>
      <c r="G13" s="119">
        <v>2515</v>
      </c>
      <c r="H13" s="39">
        <f t="shared" si="4"/>
        <v>3.4636148295047651</v>
      </c>
      <c r="I13" s="39">
        <f t="shared" si="1"/>
        <v>-4.2634183479253895</v>
      </c>
      <c r="J13" s="24">
        <v>5187519</v>
      </c>
      <c r="K13" s="122">
        <v>5507700</v>
      </c>
      <c r="L13" s="39">
        <f t="shared" si="5"/>
        <v>2.5505459917503126</v>
      </c>
      <c r="M13" s="40">
        <f t="shared" si="2"/>
        <v>6.1721412490248229</v>
      </c>
    </row>
    <row r="14" spans="1:13" ht="14.25" customHeight="1" x14ac:dyDescent="0.15">
      <c r="A14" s="22" t="s">
        <v>28</v>
      </c>
      <c r="B14" s="23">
        <v>145</v>
      </c>
      <c r="C14" s="119">
        <v>71</v>
      </c>
      <c r="D14" s="39">
        <f t="shared" si="3"/>
        <v>2.7701911822083494</v>
      </c>
      <c r="E14" s="36">
        <f t="shared" si="0"/>
        <v>-51.03448275862069</v>
      </c>
      <c r="F14" s="23">
        <v>2562</v>
      </c>
      <c r="G14" s="119">
        <v>2031</v>
      </c>
      <c r="H14" s="39">
        <f t="shared" si="4"/>
        <v>2.7970583374648821</v>
      </c>
      <c r="I14" s="39">
        <f t="shared" si="1"/>
        <v>-20.725995316159253</v>
      </c>
      <c r="J14" s="24">
        <v>6630392</v>
      </c>
      <c r="K14" s="122">
        <v>5519731</v>
      </c>
      <c r="L14" s="39">
        <f t="shared" si="5"/>
        <v>2.5561173952085161</v>
      </c>
      <c r="M14" s="40">
        <f t="shared" si="2"/>
        <v>-16.751060872419007</v>
      </c>
    </row>
    <row r="15" spans="1:13" ht="14.25" customHeight="1" x14ac:dyDescent="0.15">
      <c r="A15" s="158" t="s">
        <v>29</v>
      </c>
      <c r="B15" s="159">
        <v>961</v>
      </c>
      <c r="C15" s="160">
        <v>403</v>
      </c>
      <c r="D15" s="161">
        <f t="shared" si="3"/>
        <v>15.723761217323448</v>
      </c>
      <c r="E15" s="162">
        <f>(C15-B15)/B15*100</f>
        <v>-58.064516129032263</v>
      </c>
      <c r="F15" s="159">
        <v>9804</v>
      </c>
      <c r="G15" s="160">
        <v>9228</v>
      </c>
      <c r="H15" s="161">
        <f t="shared" si="4"/>
        <v>12.708643199471162</v>
      </c>
      <c r="I15" s="161">
        <f t="shared" si="1"/>
        <v>-5.8751529987760103</v>
      </c>
      <c r="J15" s="163">
        <v>17105360</v>
      </c>
      <c r="K15" s="155">
        <v>18957712</v>
      </c>
      <c r="L15" s="161">
        <f t="shared" si="5"/>
        <v>8.77907590361799</v>
      </c>
      <c r="M15" s="164">
        <f t="shared" si="2"/>
        <v>10.829073460014872</v>
      </c>
    </row>
    <row r="16" spans="1:13" ht="14.25" customHeight="1" x14ac:dyDescent="0.15">
      <c r="A16" s="22" t="s">
        <v>30</v>
      </c>
      <c r="B16" s="28">
        <v>133</v>
      </c>
      <c r="C16" s="119">
        <v>102</v>
      </c>
      <c r="D16" s="39">
        <f t="shared" si="3"/>
        <v>3.9797112758486151</v>
      </c>
      <c r="E16" s="36">
        <f t="shared" si="0"/>
        <v>-23.308270676691727</v>
      </c>
      <c r="F16" s="28">
        <v>4636</v>
      </c>
      <c r="G16" s="119">
        <v>4446</v>
      </c>
      <c r="H16" s="39">
        <f t="shared" si="4"/>
        <v>6.1229548834903325</v>
      </c>
      <c r="I16" s="39">
        <f t="shared" si="1"/>
        <v>-4.0983606557377046</v>
      </c>
      <c r="J16" s="29">
        <v>19666635</v>
      </c>
      <c r="K16" s="122">
        <v>16341619</v>
      </c>
      <c r="L16" s="39">
        <f t="shared" si="5"/>
        <v>7.5675964266682545</v>
      </c>
      <c r="M16" s="40">
        <f t="shared" si="2"/>
        <v>-16.906888239904795</v>
      </c>
    </row>
    <row r="17" spans="1:13" ht="14.25" customHeight="1" x14ac:dyDescent="0.15">
      <c r="A17" s="22" t="s">
        <v>31</v>
      </c>
      <c r="B17" s="23">
        <v>625</v>
      </c>
      <c r="C17" s="119">
        <v>310</v>
      </c>
      <c r="D17" s="39">
        <f t="shared" si="3"/>
        <v>12.095200936402653</v>
      </c>
      <c r="E17" s="36">
        <f t="shared" si="0"/>
        <v>-50.4</v>
      </c>
      <c r="F17" s="23">
        <v>16091</v>
      </c>
      <c r="G17" s="119">
        <v>15300</v>
      </c>
      <c r="H17" s="39">
        <f t="shared" si="4"/>
        <v>21.07089737233515</v>
      </c>
      <c r="I17" s="39">
        <f t="shared" si="1"/>
        <v>-4.9157914362065753</v>
      </c>
      <c r="J17" s="24">
        <v>56830286</v>
      </c>
      <c r="K17" s="122">
        <v>64171521</v>
      </c>
      <c r="L17" s="39">
        <f t="shared" si="5"/>
        <v>29.717017207014003</v>
      </c>
      <c r="M17" s="40">
        <f t="shared" si="2"/>
        <v>12.917821669945493</v>
      </c>
    </row>
    <row r="18" spans="1:13" ht="14.25" customHeight="1" x14ac:dyDescent="0.15">
      <c r="A18" s="22" t="s">
        <v>32</v>
      </c>
      <c r="B18" s="23">
        <v>584</v>
      </c>
      <c r="C18" s="119">
        <v>382</v>
      </c>
      <c r="D18" s="39">
        <f t="shared" si="3"/>
        <v>14.904408895825206</v>
      </c>
      <c r="E18" s="37">
        <f t="shared" si="0"/>
        <v>-34.589041095890408</v>
      </c>
      <c r="F18" s="23">
        <v>10319</v>
      </c>
      <c r="G18" s="119">
        <v>10079</v>
      </c>
      <c r="H18" s="39">
        <f t="shared" si="4"/>
        <v>13.88062579188013</v>
      </c>
      <c r="I18" s="41">
        <f t="shared" si="1"/>
        <v>-2.3258067642213396</v>
      </c>
      <c r="J18" s="24">
        <v>31634840</v>
      </c>
      <c r="K18" s="122">
        <v>29903164</v>
      </c>
      <c r="L18" s="39">
        <f t="shared" si="5"/>
        <v>13.847775855775049</v>
      </c>
      <c r="M18" s="40">
        <f t="shared" si="2"/>
        <v>-5.4739521363155301</v>
      </c>
    </row>
    <row r="19" spans="1:13" ht="6.75" customHeight="1" x14ac:dyDescent="0.15">
      <c r="A19" s="25"/>
      <c r="B19" s="26"/>
      <c r="C19" s="26"/>
      <c r="D19" s="42"/>
      <c r="E19" s="37"/>
      <c r="F19" s="26"/>
      <c r="G19" s="26"/>
      <c r="H19" s="42"/>
      <c r="I19" s="41"/>
      <c r="J19" s="27"/>
      <c r="K19" s="123"/>
      <c r="L19" s="42"/>
      <c r="M19" s="43"/>
    </row>
    <row r="20" spans="1:13" s="5" customFormat="1" ht="15" customHeight="1" x14ac:dyDescent="0.15">
      <c r="A20" s="17" t="s">
        <v>41</v>
      </c>
      <c r="B20" s="18">
        <f>SUM(B21,B22,B23,B24,B25,B26,B27,B28)</f>
        <v>509</v>
      </c>
      <c r="C20" s="18">
        <f>SUM(C21,C22,C23,C24,C25,C26,C27,C28)</f>
        <v>251</v>
      </c>
      <c r="D20" s="35">
        <f>C20/C7*100</f>
        <v>9.7932110807647277</v>
      </c>
      <c r="E20" s="35">
        <f t="shared" ref="E20:E28" si="6">(C20-B20)/B20*100</f>
        <v>-50.687622789783894</v>
      </c>
      <c r="F20" s="18">
        <f>SUM(F21,F22,F23,F24,F25,F26,F27,F28)</f>
        <v>6283</v>
      </c>
      <c r="G20" s="18">
        <f>SUM(G21,G22,G23,G24,G25,G26,G27,G28)</f>
        <v>6571</v>
      </c>
      <c r="H20" s="35">
        <f>G20/G7*100</f>
        <v>9.0494684074257705</v>
      </c>
      <c r="I20" s="35">
        <f t="shared" ref="I20:I28" si="7">(G20-F20)/F20*100</f>
        <v>4.5837975489415888</v>
      </c>
      <c r="J20" s="19">
        <f>SUM(J21,J22,J23,J24,J25,J26,J27,J28)</f>
        <v>15381392</v>
      </c>
      <c r="K20" s="120">
        <f>SUM(K21,K22,K23,K24,K25,K26,K27,K28)</f>
        <v>16861005</v>
      </c>
      <c r="L20" s="35">
        <f>K20/K7*100</f>
        <v>7.8081174936238309</v>
      </c>
      <c r="M20" s="38">
        <f t="shared" ref="M20:M28" si="8">(K20-J20)/J20*100</f>
        <v>9.6194999776353143</v>
      </c>
    </row>
    <row r="21" spans="1:13" s="5" customFormat="1" ht="14.25" customHeight="1" x14ac:dyDescent="0.15">
      <c r="A21" s="22" t="s">
        <v>42</v>
      </c>
      <c r="B21" s="28">
        <v>131</v>
      </c>
      <c r="C21" s="124">
        <v>62</v>
      </c>
      <c r="D21" s="39">
        <f t="shared" ref="D21:D28" si="9">C21/$C$7*100</f>
        <v>2.4190401872805309</v>
      </c>
      <c r="E21" s="36">
        <f t="shared" si="6"/>
        <v>-52.671755725190842</v>
      </c>
      <c r="F21" s="28">
        <v>1149</v>
      </c>
      <c r="G21" s="124">
        <v>1058</v>
      </c>
      <c r="H21" s="39">
        <f t="shared" ref="H21:H28" si="10">G21/$G$7*100</f>
        <v>1.4570594392111498</v>
      </c>
      <c r="I21" s="39">
        <f t="shared" si="7"/>
        <v>-7.9199303742384677</v>
      </c>
      <c r="J21" s="29">
        <v>1773820</v>
      </c>
      <c r="K21" s="125">
        <v>1950227</v>
      </c>
      <c r="L21" s="39">
        <f t="shared" ref="L21:L28" si="11">K21/$K$7*100</f>
        <v>0.9031253804406989</v>
      </c>
      <c r="M21" s="40">
        <f t="shared" si="8"/>
        <v>9.9450338816790875</v>
      </c>
    </row>
    <row r="22" spans="1:13" ht="14.25" customHeight="1" x14ac:dyDescent="0.15">
      <c r="A22" s="22" t="s">
        <v>33</v>
      </c>
      <c r="B22" s="23">
        <v>24</v>
      </c>
      <c r="C22" s="124">
        <v>12</v>
      </c>
      <c r="D22" s="39">
        <f t="shared" si="9"/>
        <v>0.46820132657042524</v>
      </c>
      <c r="E22" s="36">
        <f t="shared" si="6"/>
        <v>-50</v>
      </c>
      <c r="F22" s="24">
        <v>206</v>
      </c>
      <c r="G22" s="124">
        <v>155</v>
      </c>
      <c r="H22" s="39">
        <f t="shared" si="10"/>
        <v>0.21346333939293782</v>
      </c>
      <c r="I22" s="39">
        <f t="shared" si="7"/>
        <v>-24.757281553398059</v>
      </c>
      <c r="J22" s="24">
        <v>195553</v>
      </c>
      <c r="K22" s="125">
        <v>161880</v>
      </c>
      <c r="L22" s="39">
        <f t="shared" si="11"/>
        <v>7.4964574167899589E-2</v>
      </c>
      <c r="M22" s="40">
        <f t="shared" si="8"/>
        <v>-17.219372753166663</v>
      </c>
    </row>
    <row r="23" spans="1:13" ht="14.25" customHeight="1" x14ac:dyDescent="0.15">
      <c r="A23" s="22" t="s">
        <v>34</v>
      </c>
      <c r="B23" s="28">
        <v>36</v>
      </c>
      <c r="C23" s="124">
        <v>18</v>
      </c>
      <c r="D23" s="39">
        <f t="shared" si="9"/>
        <v>0.70230198985563796</v>
      </c>
      <c r="E23" s="36">
        <f t="shared" si="6"/>
        <v>-50</v>
      </c>
      <c r="F23" s="33">
        <v>560</v>
      </c>
      <c r="G23" s="124">
        <v>450</v>
      </c>
      <c r="H23" s="39">
        <f t="shared" si="10"/>
        <v>0.61973227565691624</v>
      </c>
      <c r="I23" s="39">
        <f t="shared" si="7"/>
        <v>-19.642857142857142</v>
      </c>
      <c r="J23" s="29">
        <v>1119028</v>
      </c>
      <c r="K23" s="125">
        <v>1119989</v>
      </c>
      <c r="L23" s="39">
        <f t="shared" si="11"/>
        <v>0.51865269618069987</v>
      </c>
      <c r="M23" s="40">
        <f t="shared" si="8"/>
        <v>8.5878101352244982E-2</v>
      </c>
    </row>
    <row r="24" spans="1:13" ht="14.25" customHeight="1" x14ac:dyDescent="0.15">
      <c r="A24" s="22" t="s">
        <v>43</v>
      </c>
      <c r="B24" s="23">
        <v>192</v>
      </c>
      <c r="C24" s="124">
        <v>73</v>
      </c>
      <c r="D24" s="39">
        <f t="shared" si="9"/>
        <v>2.8482247366367539</v>
      </c>
      <c r="E24" s="36">
        <f t="shared" si="6"/>
        <v>-61.979166666666664</v>
      </c>
      <c r="F24" s="24">
        <v>2145</v>
      </c>
      <c r="G24" s="124">
        <v>2343</v>
      </c>
      <c r="H24" s="44">
        <f t="shared" si="10"/>
        <v>3.226739381920344</v>
      </c>
      <c r="I24" s="39">
        <f t="shared" si="7"/>
        <v>9.2307692307692317</v>
      </c>
      <c r="J24" s="24">
        <v>5144584</v>
      </c>
      <c r="K24" s="125">
        <v>5307336</v>
      </c>
      <c r="L24" s="39">
        <f t="shared" si="11"/>
        <v>2.4577599654433135</v>
      </c>
      <c r="M24" s="40">
        <f t="shared" si="8"/>
        <v>3.1635599690859357</v>
      </c>
    </row>
    <row r="25" spans="1:13" ht="14.25" customHeight="1" x14ac:dyDescent="0.15">
      <c r="A25" s="22" t="s">
        <v>35</v>
      </c>
      <c r="B25" s="23">
        <v>32</v>
      </c>
      <c r="C25" s="124">
        <v>19</v>
      </c>
      <c r="D25" s="39">
        <f t="shared" si="9"/>
        <v>0.74131876706984001</v>
      </c>
      <c r="E25" s="36">
        <f t="shared" si="6"/>
        <v>-40.625</v>
      </c>
      <c r="F25" s="23">
        <v>284</v>
      </c>
      <c r="G25" s="124">
        <v>266</v>
      </c>
      <c r="H25" s="39">
        <f t="shared" si="10"/>
        <v>0.36633063405497712</v>
      </c>
      <c r="I25" s="39">
        <f t="shared" si="7"/>
        <v>-6.3380281690140841</v>
      </c>
      <c r="J25" s="24">
        <v>315263</v>
      </c>
      <c r="K25" s="125">
        <v>554600</v>
      </c>
      <c r="L25" s="39">
        <f t="shared" si="11"/>
        <v>0.25682822358238888</v>
      </c>
      <c r="M25" s="40">
        <f t="shared" si="8"/>
        <v>75.916615651059587</v>
      </c>
    </row>
    <row r="26" spans="1:13" ht="14.25" customHeight="1" x14ac:dyDescent="0.15">
      <c r="A26" s="22" t="s">
        <v>36</v>
      </c>
      <c r="B26" s="23">
        <v>23</v>
      </c>
      <c r="C26" s="124">
        <v>14</v>
      </c>
      <c r="D26" s="39">
        <f t="shared" si="9"/>
        <v>0.54623488099882944</v>
      </c>
      <c r="E26" s="36">
        <f t="shared" si="6"/>
        <v>-39.130434782608695</v>
      </c>
      <c r="F26" s="23">
        <v>291</v>
      </c>
      <c r="G26" s="124">
        <v>279</v>
      </c>
      <c r="H26" s="39">
        <f t="shared" si="10"/>
        <v>0.38423401090728804</v>
      </c>
      <c r="I26" s="39">
        <f t="shared" si="7"/>
        <v>-4.1237113402061851</v>
      </c>
      <c r="J26" s="24">
        <v>506732</v>
      </c>
      <c r="K26" s="125">
        <v>674743</v>
      </c>
      <c r="L26" s="39">
        <f t="shared" si="11"/>
        <v>0.31246492258321645</v>
      </c>
      <c r="M26" s="40">
        <f t="shared" si="8"/>
        <v>33.155790437548845</v>
      </c>
    </row>
    <row r="27" spans="1:13" ht="14.25" customHeight="1" x14ac:dyDescent="0.15">
      <c r="A27" s="22" t="s">
        <v>37</v>
      </c>
      <c r="B27" s="23">
        <v>19</v>
      </c>
      <c r="C27" s="124">
        <v>14</v>
      </c>
      <c r="D27" s="39">
        <f t="shared" si="9"/>
        <v>0.54623488099882944</v>
      </c>
      <c r="E27" s="36">
        <f t="shared" si="6"/>
        <v>-26.315789473684209</v>
      </c>
      <c r="F27" s="23">
        <v>224</v>
      </c>
      <c r="G27" s="124">
        <v>209</v>
      </c>
      <c r="H27" s="39">
        <f t="shared" si="10"/>
        <v>0.28783121247176774</v>
      </c>
      <c r="I27" s="39">
        <f t="shared" si="7"/>
        <v>-6.6964285714285712</v>
      </c>
      <c r="J27" s="24">
        <v>306130</v>
      </c>
      <c r="K27" s="125">
        <v>316517</v>
      </c>
      <c r="L27" s="39">
        <f t="shared" si="11"/>
        <v>0.14657500693044895</v>
      </c>
      <c r="M27" s="40">
        <f t="shared" si="8"/>
        <v>3.3930029725933424</v>
      </c>
    </row>
    <row r="28" spans="1:13" ht="14.25" customHeight="1" x14ac:dyDescent="0.15">
      <c r="A28" s="30" t="s">
        <v>38</v>
      </c>
      <c r="B28" s="31">
        <v>52</v>
      </c>
      <c r="C28" s="126">
        <v>39</v>
      </c>
      <c r="D28" s="41">
        <f t="shared" si="9"/>
        <v>1.5216543113538821</v>
      </c>
      <c r="E28" s="37">
        <f t="shared" si="6"/>
        <v>-25</v>
      </c>
      <c r="F28" s="31">
        <v>1424</v>
      </c>
      <c r="G28" s="126">
        <v>1811</v>
      </c>
      <c r="H28" s="41">
        <f t="shared" si="10"/>
        <v>2.4940781138103896</v>
      </c>
      <c r="I28" s="41">
        <f t="shared" si="7"/>
        <v>27.176966292134829</v>
      </c>
      <c r="J28" s="32">
        <v>6020282</v>
      </c>
      <c r="K28" s="127">
        <v>6775713</v>
      </c>
      <c r="L28" s="41">
        <f t="shared" si="11"/>
        <v>3.137746724295166</v>
      </c>
      <c r="M28" s="45">
        <f t="shared" si="8"/>
        <v>12.548099906283461</v>
      </c>
    </row>
    <row r="29" spans="1:13" ht="15" customHeight="1" x14ac:dyDescent="0.15">
      <c r="A29" s="46" t="s">
        <v>92</v>
      </c>
      <c r="K29" s="47"/>
      <c r="L29" s="47"/>
      <c r="M29" s="47"/>
    </row>
    <row r="30" spans="1:13" ht="15" customHeight="1" x14ac:dyDescent="0.15">
      <c r="A30" s="46" t="s">
        <v>93</v>
      </c>
      <c r="K30" s="47"/>
      <c r="L30" s="47"/>
      <c r="M30" s="47"/>
    </row>
    <row r="31" spans="1:13" ht="21.75" customHeight="1" x14ac:dyDescent="0.15">
      <c r="A31" s="165" t="s">
        <v>96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</row>
    <row r="32" spans="1:13" ht="31.5" customHeight="1" x14ac:dyDescent="0.15">
      <c r="A32" s="186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</row>
    <row r="34" spans="1:7" ht="15.75" customHeight="1" x14ac:dyDescent="0.15">
      <c r="A34" s="179" t="s">
        <v>63</v>
      </c>
      <c r="B34" s="181" t="s">
        <v>64</v>
      </c>
      <c r="C34" s="182"/>
      <c r="D34" s="183" t="s">
        <v>65</v>
      </c>
      <c r="E34" s="182"/>
      <c r="F34" s="184" t="s">
        <v>66</v>
      </c>
      <c r="G34" s="185"/>
    </row>
    <row r="35" spans="1:7" ht="15.75" customHeight="1" x14ac:dyDescent="0.15">
      <c r="A35" s="180"/>
      <c r="B35" s="93" t="s">
        <v>67</v>
      </c>
      <c r="C35" s="94" t="s">
        <v>5</v>
      </c>
      <c r="D35" s="95" t="s">
        <v>67</v>
      </c>
      <c r="E35" s="94" t="s">
        <v>5</v>
      </c>
      <c r="F35" s="95" t="s">
        <v>67</v>
      </c>
      <c r="G35" s="94" t="s">
        <v>5</v>
      </c>
    </row>
    <row r="36" spans="1:7" ht="15.75" customHeight="1" x14ac:dyDescent="0.15">
      <c r="A36" s="96"/>
      <c r="B36" s="97"/>
      <c r="C36" s="98" t="s">
        <v>68</v>
      </c>
      <c r="D36" s="98" t="s">
        <v>69</v>
      </c>
      <c r="E36" s="98" t="s">
        <v>68</v>
      </c>
      <c r="F36" s="98" t="s">
        <v>70</v>
      </c>
      <c r="G36" s="98" t="s">
        <v>68</v>
      </c>
    </row>
    <row r="37" spans="1:7" ht="15.75" customHeight="1" x14ac:dyDescent="0.35">
      <c r="A37" s="99" t="s">
        <v>8</v>
      </c>
      <c r="B37" s="100">
        <v>2563</v>
      </c>
      <c r="C37" s="101">
        <v>100</v>
      </c>
      <c r="D37" s="100">
        <v>72612</v>
      </c>
      <c r="E37" s="102">
        <v>100</v>
      </c>
      <c r="F37" s="100">
        <v>215941999</v>
      </c>
      <c r="G37" s="103">
        <v>100</v>
      </c>
    </row>
    <row r="38" spans="1:7" ht="15.75" customHeight="1" x14ac:dyDescent="0.35">
      <c r="A38" s="104"/>
      <c r="B38" s="105"/>
      <c r="C38" s="106"/>
      <c r="D38" s="105"/>
      <c r="E38" s="107"/>
      <c r="F38" s="105"/>
      <c r="G38" s="108"/>
    </row>
    <row r="39" spans="1:7" ht="15.75" customHeight="1" x14ac:dyDescent="0.35">
      <c r="A39" s="109" t="s">
        <v>71</v>
      </c>
      <c r="B39" s="110">
        <v>772</v>
      </c>
      <c r="C39" s="111">
        <v>30.120952009364029</v>
      </c>
      <c r="D39" s="110">
        <v>17345</v>
      </c>
      <c r="E39" s="112">
        <v>23.887236269487136</v>
      </c>
      <c r="F39" s="110">
        <v>41087863</v>
      </c>
      <c r="G39" s="113">
        <v>19.027268058215945</v>
      </c>
    </row>
    <row r="40" spans="1:7" ht="15.75" customHeight="1" x14ac:dyDescent="0.35">
      <c r="A40" s="109" t="s">
        <v>72</v>
      </c>
      <c r="B40" s="110">
        <v>91</v>
      </c>
      <c r="C40" s="111">
        <v>3.5505267264923916</v>
      </c>
      <c r="D40" s="110">
        <v>3550</v>
      </c>
      <c r="E40" s="112">
        <v>4.8889990635156719</v>
      </c>
      <c r="F40" s="110">
        <v>13719690</v>
      </c>
      <c r="G40" s="113">
        <v>6.3534143721620362</v>
      </c>
    </row>
    <row r="41" spans="1:7" ht="15.75" customHeight="1" x14ac:dyDescent="0.35">
      <c r="A41" s="109" t="s">
        <v>73</v>
      </c>
      <c r="B41" s="110">
        <v>80</v>
      </c>
      <c r="C41" s="111">
        <v>3.1213421771361682</v>
      </c>
      <c r="D41" s="110">
        <v>1547</v>
      </c>
      <c r="E41" s="112">
        <v>2.1305018454249987</v>
      </c>
      <c r="F41" s="110">
        <v>3871994</v>
      </c>
      <c r="G41" s="113">
        <v>1.7930712959640611</v>
      </c>
    </row>
    <row r="42" spans="1:7" ht="15.75" customHeight="1" x14ac:dyDescent="0.35">
      <c r="A42" s="109" t="s">
        <v>74</v>
      </c>
      <c r="B42" s="110">
        <v>101</v>
      </c>
      <c r="C42" s="111">
        <v>3.940694498634413</v>
      </c>
      <c r="D42" s="110">
        <v>2515</v>
      </c>
      <c r="E42" s="112">
        <v>3.4636148295047651</v>
      </c>
      <c r="F42" s="110">
        <v>5507700</v>
      </c>
      <c r="G42" s="113">
        <v>2.5505459917503126</v>
      </c>
    </row>
    <row r="43" spans="1:7" ht="15.75" customHeight="1" x14ac:dyDescent="0.35">
      <c r="A43" s="109" t="s">
        <v>75</v>
      </c>
      <c r="B43" s="110">
        <v>71</v>
      </c>
      <c r="C43" s="111">
        <v>2.7701911822083494</v>
      </c>
      <c r="D43" s="110">
        <v>2031</v>
      </c>
      <c r="E43" s="112">
        <v>2.7970583374648821</v>
      </c>
      <c r="F43" s="110">
        <v>5519731</v>
      </c>
      <c r="G43" s="113">
        <v>2.5561173952085161</v>
      </c>
    </row>
    <row r="44" spans="1:7" ht="15.75" customHeight="1" x14ac:dyDescent="0.35">
      <c r="A44" s="114" t="s">
        <v>76</v>
      </c>
      <c r="B44" s="115">
        <v>403</v>
      </c>
      <c r="C44" s="116">
        <v>15.723761217323448</v>
      </c>
      <c r="D44" s="115">
        <v>9228</v>
      </c>
      <c r="E44" s="117">
        <v>12.708643199471162</v>
      </c>
      <c r="F44" s="115">
        <v>18957712</v>
      </c>
      <c r="G44" s="118">
        <v>8.77907590361799</v>
      </c>
    </row>
    <row r="45" spans="1:7" ht="15.75" customHeight="1" x14ac:dyDescent="0.35">
      <c r="A45" s="109" t="s">
        <v>77</v>
      </c>
      <c r="B45" s="110">
        <v>102</v>
      </c>
      <c r="C45" s="111">
        <v>3.9797112758486151</v>
      </c>
      <c r="D45" s="110">
        <v>4446</v>
      </c>
      <c r="E45" s="112">
        <v>6.1229548834903325</v>
      </c>
      <c r="F45" s="110">
        <v>16341619</v>
      </c>
      <c r="G45" s="113">
        <v>7.5675964266682545</v>
      </c>
    </row>
    <row r="46" spans="1:7" ht="15.75" customHeight="1" x14ac:dyDescent="0.35">
      <c r="A46" s="109" t="s">
        <v>78</v>
      </c>
      <c r="B46" s="110">
        <v>310</v>
      </c>
      <c r="C46" s="111">
        <v>12.095200936402653</v>
      </c>
      <c r="D46" s="110">
        <v>15300</v>
      </c>
      <c r="E46" s="112">
        <v>21.07089737233515</v>
      </c>
      <c r="F46" s="110">
        <v>64171521</v>
      </c>
      <c r="G46" s="113">
        <v>29.717017207014003</v>
      </c>
    </row>
    <row r="47" spans="1:7" ht="15.75" customHeight="1" x14ac:dyDescent="0.35">
      <c r="A47" s="109" t="s">
        <v>79</v>
      </c>
      <c r="B47" s="110">
        <v>382</v>
      </c>
      <c r="C47" s="111">
        <v>14.904408895825206</v>
      </c>
      <c r="D47" s="110">
        <v>10079</v>
      </c>
      <c r="E47" s="112">
        <v>13.88062579188013</v>
      </c>
      <c r="F47" s="110">
        <v>29903164</v>
      </c>
      <c r="G47" s="113">
        <v>13.847775855775049</v>
      </c>
    </row>
    <row r="48" spans="1:7" ht="15.75" customHeight="1" x14ac:dyDescent="0.35">
      <c r="A48" s="109" t="s">
        <v>9</v>
      </c>
      <c r="B48" s="110">
        <v>62</v>
      </c>
      <c r="C48" s="111">
        <v>2.4190401872805309</v>
      </c>
      <c r="D48" s="110">
        <v>1058</v>
      </c>
      <c r="E48" s="112">
        <v>1.4570594392111498</v>
      </c>
      <c r="F48" s="110">
        <v>1950227</v>
      </c>
      <c r="G48" s="113">
        <v>0.9031253804406989</v>
      </c>
    </row>
    <row r="49" spans="1:7" ht="15.75" customHeight="1" x14ac:dyDescent="0.35">
      <c r="A49" s="109" t="s">
        <v>10</v>
      </c>
      <c r="B49" s="110">
        <v>12</v>
      </c>
      <c r="C49" s="111">
        <v>0.46820132657042524</v>
      </c>
      <c r="D49" s="110">
        <v>155</v>
      </c>
      <c r="E49" s="112">
        <v>0.21346333939293782</v>
      </c>
      <c r="F49" s="110">
        <v>161880</v>
      </c>
      <c r="G49" s="113">
        <v>7.4964574167899589E-2</v>
      </c>
    </row>
    <row r="50" spans="1:7" ht="15.75" customHeight="1" x14ac:dyDescent="0.35">
      <c r="A50" s="109" t="s">
        <v>11</v>
      </c>
      <c r="B50" s="110">
        <v>18</v>
      </c>
      <c r="C50" s="111">
        <v>0.70230198985563796</v>
      </c>
      <c r="D50" s="110">
        <v>450</v>
      </c>
      <c r="E50" s="112">
        <v>0.61973227565691624</v>
      </c>
      <c r="F50" s="110">
        <v>1119989</v>
      </c>
      <c r="G50" s="113">
        <v>0.51865269618069987</v>
      </c>
    </row>
    <row r="51" spans="1:7" ht="15.75" customHeight="1" x14ac:dyDescent="0.35">
      <c r="A51" s="109" t="s">
        <v>12</v>
      </c>
      <c r="B51" s="110">
        <v>73</v>
      </c>
      <c r="C51" s="111">
        <v>2.8482247366367539</v>
      </c>
      <c r="D51" s="110">
        <v>2343</v>
      </c>
      <c r="E51" s="112">
        <v>3.226739381920344</v>
      </c>
      <c r="F51" s="110">
        <v>5307336</v>
      </c>
      <c r="G51" s="113">
        <v>2.4577599654433135</v>
      </c>
    </row>
    <row r="52" spans="1:7" ht="15.75" customHeight="1" x14ac:dyDescent="0.35">
      <c r="A52" s="109" t="s">
        <v>13</v>
      </c>
      <c r="B52" s="110">
        <v>19</v>
      </c>
      <c r="C52" s="111">
        <v>0.74131876706984001</v>
      </c>
      <c r="D52" s="110">
        <v>266</v>
      </c>
      <c r="E52" s="112">
        <v>0.36633063405497712</v>
      </c>
      <c r="F52" s="110">
        <v>554600</v>
      </c>
      <c r="G52" s="113">
        <v>0.25682822358238888</v>
      </c>
    </row>
    <row r="53" spans="1:7" ht="15.75" customHeight="1" x14ac:dyDescent="0.35">
      <c r="A53" s="109" t="s">
        <v>14</v>
      </c>
      <c r="B53" s="110">
        <v>14</v>
      </c>
      <c r="C53" s="111">
        <v>0.54623488099882944</v>
      </c>
      <c r="D53" s="110">
        <v>279</v>
      </c>
      <c r="E53" s="112">
        <v>0.38423401090728804</v>
      </c>
      <c r="F53" s="110">
        <v>674743</v>
      </c>
      <c r="G53" s="113">
        <v>0.31246492258321645</v>
      </c>
    </row>
    <row r="54" spans="1:7" ht="15.75" customHeight="1" x14ac:dyDescent="0.35">
      <c r="A54" s="109" t="s">
        <v>15</v>
      </c>
      <c r="B54" s="110">
        <v>14</v>
      </c>
      <c r="C54" s="111">
        <v>0.54623488099882944</v>
      </c>
      <c r="D54" s="110">
        <v>209</v>
      </c>
      <c r="E54" s="112">
        <v>0.28783121247176774</v>
      </c>
      <c r="F54" s="110">
        <v>316517</v>
      </c>
      <c r="G54" s="113">
        <v>0.14657500693044895</v>
      </c>
    </row>
    <row r="55" spans="1:7" ht="15.75" customHeight="1" x14ac:dyDescent="0.35">
      <c r="A55" s="109" t="s">
        <v>16</v>
      </c>
      <c r="B55" s="110">
        <v>39</v>
      </c>
      <c r="C55" s="111">
        <v>1.5216543113538821</v>
      </c>
      <c r="D55" s="110">
        <v>1811</v>
      </c>
      <c r="E55" s="112">
        <v>2.4940781138103896</v>
      </c>
      <c r="F55" s="110">
        <v>6775713</v>
      </c>
      <c r="G55" s="113">
        <v>3.137746724295166</v>
      </c>
    </row>
  </sheetData>
  <mergeCells count="16">
    <mergeCell ref="A34:A35"/>
    <mergeCell ref="B34:C34"/>
    <mergeCell ref="D34:E34"/>
    <mergeCell ref="F34:G34"/>
    <mergeCell ref="A32:M32"/>
    <mergeCell ref="A31:M31"/>
    <mergeCell ref="J4:J6"/>
    <mergeCell ref="A3:A6"/>
    <mergeCell ref="B3:E3"/>
    <mergeCell ref="F3:I3"/>
    <mergeCell ref="J3:M3"/>
    <mergeCell ref="C4:C6"/>
    <mergeCell ref="B4:B6"/>
    <mergeCell ref="F4:F6"/>
    <mergeCell ref="G4:G6"/>
    <mergeCell ref="K4:K6"/>
  </mergeCells>
  <phoneticPr fontId="19"/>
  <pageMargins left="0.74803149606299213" right="0.74803149606299213" top="0.9055118110236221" bottom="0.98425196850393704" header="0.51181102362204722" footer="0.51181102362204722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7"/>
  <sheetViews>
    <sheetView topLeftCell="A10" zoomScale="115" zoomScaleNormal="115" zoomScaleSheetLayoutView="100" workbookViewId="0">
      <selection activeCell="B9" sqref="B9:M28"/>
    </sheetView>
  </sheetViews>
  <sheetFormatPr defaultRowHeight="12.75" x14ac:dyDescent="0.15"/>
  <cols>
    <col min="1" max="1" width="12.875" style="91" customWidth="1"/>
    <col min="2" max="2" width="7.125" style="91" customWidth="1"/>
    <col min="3" max="3" width="7.125" style="54" customWidth="1"/>
    <col min="4" max="4" width="7.125" style="91" customWidth="1"/>
    <col min="5" max="5" width="7.625" style="91" bestFit="1" customWidth="1"/>
    <col min="6" max="6" width="8.625" style="91" customWidth="1"/>
    <col min="7" max="7" width="8.625" style="54" customWidth="1"/>
    <col min="8" max="8" width="7.125" style="91" customWidth="1"/>
    <col min="9" max="9" width="7.625" style="91" bestFit="1" customWidth="1"/>
    <col min="10" max="10" width="11.625" style="91" bestFit="1" customWidth="1"/>
    <col min="11" max="11" width="11.625" style="91" customWidth="1"/>
    <col min="12" max="12" width="7.125" style="91" customWidth="1"/>
    <col min="13" max="13" width="6.625" style="91" bestFit="1" customWidth="1"/>
    <col min="14" max="15" width="6.75" style="91" customWidth="1"/>
    <col min="16" max="16" width="7.125" style="91" customWidth="1"/>
    <col min="17" max="17" width="13.375" style="91" customWidth="1"/>
    <col min="18" max="18" width="13.375" style="54" customWidth="1"/>
    <col min="19" max="19" width="7.125" style="92" customWidth="1"/>
    <col min="20" max="20" width="11.5" style="91" customWidth="1"/>
    <col min="21" max="21" width="11.875" style="54" customWidth="1"/>
    <col min="22" max="22" width="7.125" style="91" customWidth="1"/>
    <col min="23" max="23" width="11" style="91" customWidth="1"/>
    <col min="24" max="24" width="11.125" style="91" customWidth="1"/>
    <col min="25" max="25" width="7.125" style="91" customWidth="1"/>
    <col min="26" max="26" width="14.375" style="91" customWidth="1"/>
    <col min="27" max="16384" width="9" style="91"/>
  </cols>
  <sheetData>
    <row r="1" spans="1:27" s="52" customFormat="1" ht="20.25" customHeight="1" x14ac:dyDescent="0.15">
      <c r="A1" s="49" t="s">
        <v>44</v>
      </c>
      <c r="B1" s="50"/>
      <c r="C1" s="50"/>
      <c r="D1" s="50"/>
      <c r="E1" s="51"/>
      <c r="F1" s="50"/>
      <c r="G1" s="50"/>
      <c r="I1" s="53"/>
      <c r="J1" s="54"/>
      <c r="K1" s="53"/>
      <c r="L1" s="54"/>
      <c r="M1" s="54"/>
    </row>
    <row r="2" spans="1:27" s="52" customFormat="1" ht="30" customHeight="1" x14ac:dyDescent="0.15">
      <c r="A2" s="188" t="s">
        <v>89</v>
      </c>
      <c r="B2" s="188"/>
      <c r="C2" s="188"/>
      <c r="D2" s="188"/>
      <c r="E2" s="188"/>
      <c r="F2" s="188"/>
      <c r="G2" s="188"/>
      <c r="I2" s="53"/>
      <c r="J2" s="54"/>
      <c r="K2" s="53"/>
      <c r="L2" s="55"/>
      <c r="M2" s="54"/>
    </row>
    <row r="3" spans="1:27" s="59" customFormat="1" ht="15.95" customHeight="1" x14ac:dyDescent="0.15">
      <c r="A3" s="56"/>
      <c r="B3" s="190" t="s">
        <v>0</v>
      </c>
      <c r="C3" s="192"/>
      <c r="D3" s="192"/>
      <c r="E3" s="191"/>
      <c r="F3" s="190" t="s">
        <v>1</v>
      </c>
      <c r="G3" s="192"/>
      <c r="H3" s="192"/>
      <c r="I3" s="191"/>
      <c r="J3" s="189" t="s">
        <v>2</v>
      </c>
      <c r="K3" s="189"/>
      <c r="L3" s="189"/>
      <c r="M3" s="189"/>
      <c r="N3" s="58"/>
      <c r="O3" s="58"/>
      <c r="P3" s="58"/>
    </row>
    <row r="4" spans="1:27" s="59" customFormat="1" ht="15.95" customHeight="1" x14ac:dyDescent="0.15">
      <c r="A4" s="60" t="s">
        <v>53</v>
      </c>
      <c r="B4" s="61" t="s">
        <v>90</v>
      </c>
      <c r="C4" s="190" t="s">
        <v>91</v>
      </c>
      <c r="D4" s="191"/>
      <c r="E4" s="62" t="s">
        <v>51</v>
      </c>
      <c r="F4" s="61" t="s">
        <v>90</v>
      </c>
      <c r="G4" s="190" t="s">
        <v>91</v>
      </c>
      <c r="H4" s="191"/>
      <c r="I4" s="62" t="s">
        <v>51</v>
      </c>
      <c r="J4" s="61" t="s">
        <v>90</v>
      </c>
      <c r="K4" s="190" t="s">
        <v>91</v>
      </c>
      <c r="L4" s="191"/>
      <c r="M4" s="62" t="s">
        <v>51</v>
      </c>
      <c r="N4" s="58"/>
      <c r="O4" s="58"/>
      <c r="P4" s="58"/>
    </row>
    <row r="5" spans="1:27" s="59" customFormat="1" ht="15.95" customHeight="1" x14ac:dyDescent="0.15">
      <c r="A5" s="63"/>
      <c r="B5" s="64" t="s">
        <v>3</v>
      </c>
      <c r="C5" s="57" t="s">
        <v>4</v>
      </c>
      <c r="D5" s="57" t="s">
        <v>5</v>
      </c>
      <c r="E5" s="65" t="s">
        <v>52</v>
      </c>
      <c r="F5" s="64" t="s">
        <v>3</v>
      </c>
      <c r="G5" s="57" t="s">
        <v>4</v>
      </c>
      <c r="H5" s="57" t="s">
        <v>5</v>
      </c>
      <c r="I5" s="65" t="s">
        <v>52</v>
      </c>
      <c r="J5" s="64" t="s">
        <v>3</v>
      </c>
      <c r="K5" s="57" t="s">
        <v>4</v>
      </c>
      <c r="L5" s="57" t="s">
        <v>5</v>
      </c>
      <c r="M5" s="65" t="s">
        <v>52</v>
      </c>
      <c r="N5" s="58"/>
      <c r="O5" s="58"/>
      <c r="P5" s="58"/>
    </row>
    <row r="6" spans="1:27" s="69" customFormat="1" ht="11.25" customHeight="1" x14ac:dyDescent="0.15">
      <c r="A6" s="66"/>
      <c r="B6" s="148"/>
      <c r="C6" s="148"/>
      <c r="D6" s="148" t="s">
        <v>46</v>
      </c>
      <c r="E6" s="148"/>
      <c r="F6" s="148" t="s">
        <v>6</v>
      </c>
      <c r="G6" s="148" t="s">
        <v>6</v>
      </c>
      <c r="H6" s="148" t="s">
        <v>17</v>
      </c>
      <c r="I6" s="148"/>
      <c r="J6" s="148" t="s">
        <v>7</v>
      </c>
      <c r="K6" s="148" t="s">
        <v>7</v>
      </c>
      <c r="L6" s="149" t="s">
        <v>45</v>
      </c>
      <c r="M6" s="149"/>
      <c r="N6" s="67"/>
      <c r="O6" s="67"/>
      <c r="P6" s="68"/>
      <c r="R6" s="70"/>
      <c r="S6" s="71"/>
      <c r="U6" s="70"/>
    </row>
    <row r="7" spans="1:27" s="75" customFormat="1" ht="15.95" customHeight="1" x14ac:dyDescent="0.15">
      <c r="A7" s="72" t="s">
        <v>8</v>
      </c>
      <c r="B7" s="137">
        <f>B9+B20</f>
        <v>2032</v>
      </c>
      <c r="C7" s="137">
        <f>C9+C20</f>
        <v>2013</v>
      </c>
      <c r="D7" s="138">
        <v>100</v>
      </c>
      <c r="E7" s="138">
        <f>(C7-B7)/B7*100</f>
        <v>-0.93503937007874027</v>
      </c>
      <c r="F7" s="137">
        <f>F9+F20</f>
        <v>72879</v>
      </c>
      <c r="G7" s="137">
        <f>G9+G20</f>
        <v>71389</v>
      </c>
      <c r="H7" s="139">
        <v>100</v>
      </c>
      <c r="I7" s="139">
        <f>(G7-F7)/F7*100</f>
        <v>-2.0444846938075441</v>
      </c>
      <c r="J7" s="137">
        <f>J9+J20</f>
        <v>225907590</v>
      </c>
      <c r="K7" s="137">
        <f>K9+K20</f>
        <v>214308070</v>
      </c>
      <c r="L7" s="140">
        <v>100</v>
      </c>
      <c r="M7" s="140">
        <f>(K7-J7)/J7*100</f>
        <v>-5.1346304920520822</v>
      </c>
      <c r="N7" s="73"/>
      <c r="O7" s="73"/>
      <c r="P7" s="74"/>
    </row>
    <row r="8" spans="1:27" s="75" customFormat="1" ht="6" customHeight="1" x14ac:dyDescent="0.15">
      <c r="A8" s="76"/>
      <c r="B8" s="141"/>
      <c r="C8" s="141"/>
      <c r="D8" s="142"/>
      <c r="E8" s="143"/>
      <c r="F8" s="141"/>
      <c r="G8" s="141"/>
      <c r="H8" s="144"/>
      <c r="I8" s="145"/>
      <c r="J8" s="141"/>
      <c r="K8" s="141"/>
      <c r="L8" s="146"/>
      <c r="M8" s="147"/>
      <c r="N8" s="73"/>
      <c r="O8" s="73"/>
      <c r="P8" s="74"/>
    </row>
    <row r="9" spans="1:27" s="52" customFormat="1" ht="15" customHeight="1" x14ac:dyDescent="0.15">
      <c r="A9" s="77" t="s">
        <v>18</v>
      </c>
      <c r="B9" s="202">
        <f>SUM(B10:B18)</f>
        <v>1849</v>
      </c>
      <c r="C9" s="202">
        <f>SUM(C10:C18)</f>
        <v>1827</v>
      </c>
      <c r="D9" s="203">
        <f>C9/$C$7</f>
        <v>0.90760059612518629</v>
      </c>
      <c r="E9" s="204"/>
      <c r="F9" s="202">
        <f>SUM(F10:F18)</f>
        <v>67082</v>
      </c>
      <c r="G9" s="202">
        <f>SUM(G10:G18)</f>
        <v>64965</v>
      </c>
      <c r="H9" s="205">
        <f>G9/$G$7</f>
        <v>0.91001414783790224</v>
      </c>
      <c r="I9" s="206"/>
      <c r="J9" s="202">
        <f>SUM(J10:J18)</f>
        <v>210086745</v>
      </c>
      <c r="K9" s="202">
        <f>SUM(K10:K18)</f>
        <v>197627942</v>
      </c>
      <c r="L9" s="207">
        <f>K9/$K$7</f>
        <v>0.9221675226695849</v>
      </c>
      <c r="M9" s="208"/>
      <c r="N9" s="78"/>
      <c r="O9" s="78"/>
      <c r="P9" s="79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</row>
    <row r="10" spans="1:27" s="59" customFormat="1" ht="16.350000000000001" customHeight="1" x14ac:dyDescent="0.15">
      <c r="A10" s="81" t="s">
        <v>54</v>
      </c>
      <c r="B10" s="209">
        <v>557</v>
      </c>
      <c r="C10" s="122">
        <v>597</v>
      </c>
      <c r="D10" s="210">
        <f>C10/$C$7*100</f>
        <v>29.657228017883757</v>
      </c>
      <c r="E10" s="211">
        <f>(C10-B10)/B10*100</f>
        <v>7.1813285457809695</v>
      </c>
      <c r="F10" s="209">
        <v>17511</v>
      </c>
      <c r="G10" s="152">
        <v>16967</v>
      </c>
      <c r="H10" s="212">
        <f>G10/$G$7*100</f>
        <v>23.76696689966241</v>
      </c>
      <c r="I10" s="211">
        <f>(G10-F10)/F10*100</f>
        <v>-3.106618696819142</v>
      </c>
      <c r="J10" s="209">
        <v>46040083</v>
      </c>
      <c r="K10" s="150">
        <v>40548375</v>
      </c>
      <c r="L10" s="213">
        <f>K10/$K$7*100</f>
        <v>18.920601076758331</v>
      </c>
      <c r="M10" s="211">
        <f>(K10-J10)/J10*100</f>
        <v>-11.928101867235991</v>
      </c>
      <c r="N10" s="82"/>
      <c r="O10" s="82"/>
      <c r="P10" s="83"/>
      <c r="R10" s="84"/>
      <c r="S10" s="85"/>
      <c r="U10" s="84"/>
    </row>
    <row r="11" spans="1:27" s="59" customFormat="1" ht="16.350000000000001" customHeight="1" x14ac:dyDescent="0.15">
      <c r="A11" s="81" t="s">
        <v>55</v>
      </c>
      <c r="B11" s="209">
        <v>74</v>
      </c>
      <c r="C11" s="122">
        <v>72</v>
      </c>
      <c r="D11" s="210">
        <f t="shared" ref="D11:D18" si="0">C11/$C$7*100</f>
        <v>3.5767511177347244</v>
      </c>
      <c r="E11" s="211">
        <f t="shared" ref="E11:E18" si="1">(C11-B11)/B11*100</f>
        <v>-2.7027027027027026</v>
      </c>
      <c r="F11" s="209">
        <v>3538</v>
      </c>
      <c r="G11" s="152">
        <v>3515</v>
      </c>
      <c r="H11" s="212">
        <f t="shared" ref="H11:H18" si="2">G11/$G$7*100</f>
        <v>4.9237277451708241</v>
      </c>
      <c r="I11" s="211">
        <f t="shared" ref="I11:I18" si="3">(G11-F11)/F11*100</f>
        <v>-0.65008479366873939</v>
      </c>
      <c r="J11" s="209">
        <v>13169275</v>
      </c>
      <c r="K11" s="150">
        <v>13602658</v>
      </c>
      <c r="L11" s="213">
        <f t="shared" ref="L11:L18" si="4">K11/$K$7*100</f>
        <v>6.3472448797658441</v>
      </c>
      <c r="M11" s="211">
        <f t="shared" ref="M11:M18" si="5">(K11-J11)/J11*100</f>
        <v>3.2908645312669069</v>
      </c>
      <c r="N11" s="82"/>
      <c r="O11" s="82"/>
      <c r="P11" s="83"/>
      <c r="R11" s="84"/>
      <c r="S11" s="85"/>
      <c r="U11" s="84"/>
    </row>
    <row r="12" spans="1:27" s="59" customFormat="1" ht="16.350000000000001" customHeight="1" x14ac:dyDescent="0.15">
      <c r="A12" s="81" t="s">
        <v>56</v>
      </c>
      <c r="B12" s="209">
        <v>63</v>
      </c>
      <c r="C12" s="122">
        <v>63</v>
      </c>
      <c r="D12" s="210">
        <f t="shared" si="0"/>
        <v>3.129657228017884</v>
      </c>
      <c r="E12" s="211">
        <f t="shared" si="1"/>
        <v>0</v>
      </c>
      <c r="F12" s="209">
        <v>1616</v>
      </c>
      <c r="G12" s="152">
        <v>1491</v>
      </c>
      <c r="H12" s="212">
        <f t="shared" si="2"/>
        <v>2.0885570606115786</v>
      </c>
      <c r="I12" s="211">
        <f t="shared" si="3"/>
        <v>-7.7351485148514847</v>
      </c>
      <c r="J12" s="209">
        <v>4343232</v>
      </c>
      <c r="K12" s="150">
        <v>3779525</v>
      </c>
      <c r="L12" s="213">
        <f t="shared" si="4"/>
        <v>1.7635943434141328</v>
      </c>
      <c r="M12" s="211">
        <f t="shared" si="5"/>
        <v>-12.978975104254159</v>
      </c>
      <c r="N12" s="82"/>
      <c r="O12" s="82"/>
      <c r="P12" s="83"/>
      <c r="R12" s="84"/>
      <c r="S12" s="85"/>
      <c r="U12" s="84"/>
    </row>
    <row r="13" spans="1:27" s="59" customFormat="1" ht="16.350000000000001" customHeight="1" x14ac:dyDescent="0.15">
      <c r="A13" s="81" t="s">
        <v>57</v>
      </c>
      <c r="B13" s="209">
        <v>79</v>
      </c>
      <c r="C13" s="122">
        <v>76</v>
      </c>
      <c r="D13" s="210">
        <f t="shared" si="0"/>
        <v>3.7754595131644315</v>
      </c>
      <c r="E13" s="211">
        <f t="shared" si="1"/>
        <v>-3.79746835443038</v>
      </c>
      <c r="F13" s="209">
        <v>2523</v>
      </c>
      <c r="G13" s="152">
        <v>2462</v>
      </c>
      <c r="H13" s="212">
        <f t="shared" si="2"/>
        <v>3.448710585664458</v>
      </c>
      <c r="I13" s="211">
        <f t="shared" si="3"/>
        <v>-2.4177566389219183</v>
      </c>
      <c r="J13" s="209">
        <v>6023106</v>
      </c>
      <c r="K13" s="150">
        <v>5455883</v>
      </c>
      <c r="L13" s="213">
        <f t="shared" si="4"/>
        <v>2.5458131371347799</v>
      </c>
      <c r="M13" s="211">
        <f t="shared" si="5"/>
        <v>-9.4174500664607272</v>
      </c>
      <c r="N13" s="82"/>
      <c r="O13" s="82"/>
      <c r="P13" s="83"/>
      <c r="R13" s="84"/>
      <c r="S13" s="85"/>
      <c r="U13" s="84"/>
    </row>
    <row r="14" spans="1:27" s="59" customFormat="1" ht="16.350000000000001" customHeight="1" x14ac:dyDescent="0.15">
      <c r="A14" s="81" t="s">
        <v>58</v>
      </c>
      <c r="B14" s="209">
        <v>62</v>
      </c>
      <c r="C14" s="122">
        <v>62</v>
      </c>
      <c r="D14" s="210">
        <f t="shared" si="0"/>
        <v>3.0799801291604574</v>
      </c>
      <c r="E14" s="211">
        <f t="shared" si="1"/>
        <v>0</v>
      </c>
      <c r="F14" s="209">
        <v>2218</v>
      </c>
      <c r="G14" s="152">
        <v>2013</v>
      </c>
      <c r="H14" s="212">
        <f t="shared" si="2"/>
        <v>2.8197621482301196</v>
      </c>
      <c r="I14" s="211">
        <f t="shared" si="3"/>
        <v>-9.2425608656447249</v>
      </c>
      <c r="J14" s="209">
        <v>6034387</v>
      </c>
      <c r="K14" s="150">
        <v>5501679</v>
      </c>
      <c r="L14" s="213">
        <f t="shared" si="4"/>
        <v>2.5671823744201512</v>
      </c>
      <c r="M14" s="211">
        <f t="shared" si="5"/>
        <v>-8.8278726571563944</v>
      </c>
      <c r="N14" s="82"/>
      <c r="O14" s="82"/>
      <c r="P14" s="83"/>
      <c r="R14" s="84"/>
      <c r="S14" s="85"/>
      <c r="U14" s="84"/>
    </row>
    <row r="15" spans="1:27" s="59" customFormat="1" ht="16.350000000000001" customHeight="1" x14ac:dyDescent="0.15">
      <c r="A15" s="154" t="s">
        <v>59</v>
      </c>
      <c r="B15" s="214">
        <v>342</v>
      </c>
      <c r="C15" s="155">
        <v>304</v>
      </c>
      <c r="D15" s="215">
        <f t="shared" si="0"/>
        <v>15.101838052657726</v>
      </c>
      <c r="E15" s="216">
        <f t="shared" si="1"/>
        <v>-11.111111111111111</v>
      </c>
      <c r="F15" s="214">
        <v>9550</v>
      </c>
      <c r="G15" s="156">
        <v>8999</v>
      </c>
      <c r="H15" s="217">
        <f t="shared" si="2"/>
        <v>12.605583493255262</v>
      </c>
      <c r="I15" s="216">
        <f t="shared" si="3"/>
        <v>-5.7696335078534036</v>
      </c>
      <c r="J15" s="214">
        <v>20641233</v>
      </c>
      <c r="K15" s="157">
        <v>18659904</v>
      </c>
      <c r="L15" s="218">
        <f>K15/$K$7*100</f>
        <v>8.7070468228284632</v>
      </c>
      <c r="M15" s="216">
        <f t="shared" si="5"/>
        <v>-9.5988887873122692</v>
      </c>
      <c r="N15" s="82"/>
      <c r="O15" s="82"/>
      <c r="P15" s="83"/>
      <c r="R15" s="84"/>
      <c r="S15" s="85"/>
      <c r="U15" s="84"/>
    </row>
    <row r="16" spans="1:27" s="59" customFormat="1" ht="16.350000000000001" customHeight="1" x14ac:dyDescent="0.15">
      <c r="A16" s="81" t="s">
        <v>60</v>
      </c>
      <c r="B16" s="209">
        <v>76</v>
      </c>
      <c r="C16" s="122">
        <v>85</v>
      </c>
      <c r="D16" s="210">
        <f t="shared" si="0"/>
        <v>4.2225534028812719</v>
      </c>
      <c r="E16" s="211">
        <f t="shared" si="1"/>
        <v>11.842105263157894</v>
      </c>
      <c r="F16" s="209">
        <v>4330</v>
      </c>
      <c r="G16" s="152">
        <v>4409</v>
      </c>
      <c r="H16" s="212">
        <f t="shared" si="2"/>
        <v>6.1760215159198193</v>
      </c>
      <c r="I16" s="211">
        <f t="shared" si="3"/>
        <v>1.8244803695150116</v>
      </c>
      <c r="J16" s="209">
        <v>18566740</v>
      </c>
      <c r="K16" s="150">
        <v>16309769</v>
      </c>
      <c r="L16" s="213">
        <f t="shared" si="4"/>
        <v>7.6104315623765366</v>
      </c>
      <c r="M16" s="211">
        <f t="shared" si="5"/>
        <v>-12.1559896890892</v>
      </c>
      <c r="N16" s="82"/>
      <c r="O16" s="82"/>
      <c r="P16" s="83"/>
      <c r="R16" s="84"/>
      <c r="S16" s="85"/>
      <c r="U16" s="84"/>
    </row>
    <row r="17" spans="1:27" s="59" customFormat="1" ht="16.350000000000001" customHeight="1" x14ac:dyDescent="0.15">
      <c r="A17" s="81" t="s">
        <v>61</v>
      </c>
      <c r="B17" s="209">
        <v>286</v>
      </c>
      <c r="C17" s="122">
        <v>250</v>
      </c>
      <c r="D17" s="210">
        <f t="shared" si="0"/>
        <v>12.419274714356682</v>
      </c>
      <c r="E17" s="211">
        <f t="shared" si="1"/>
        <v>-12.587412587412588</v>
      </c>
      <c r="F17" s="209">
        <v>16272</v>
      </c>
      <c r="G17" s="152">
        <v>15166</v>
      </c>
      <c r="H17" s="212">
        <f t="shared" si="2"/>
        <v>21.244169269775455</v>
      </c>
      <c r="I17" s="211">
        <f t="shared" si="3"/>
        <v>-6.7969518190757121</v>
      </c>
      <c r="J17" s="209">
        <v>64886480</v>
      </c>
      <c r="K17" s="150">
        <v>64050096</v>
      </c>
      <c r="L17" s="213">
        <f t="shared" si="4"/>
        <v>29.886926796550405</v>
      </c>
      <c r="M17" s="211">
        <f t="shared" si="5"/>
        <v>-1.2889957969672574</v>
      </c>
      <c r="N17" s="82"/>
      <c r="O17" s="82"/>
      <c r="P17" s="83"/>
      <c r="R17" s="84"/>
      <c r="S17" s="85"/>
      <c r="U17" s="84"/>
    </row>
    <row r="18" spans="1:27" s="59" customFormat="1" ht="16.350000000000001" customHeight="1" x14ac:dyDescent="0.15">
      <c r="A18" s="81" t="s">
        <v>62</v>
      </c>
      <c r="B18" s="219">
        <v>310</v>
      </c>
      <c r="C18" s="122">
        <v>318</v>
      </c>
      <c r="D18" s="220">
        <f t="shared" si="0"/>
        <v>15.797317436661698</v>
      </c>
      <c r="E18" s="221">
        <f t="shared" si="1"/>
        <v>2.5806451612903225</v>
      </c>
      <c r="F18" s="219">
        <v>9524</v>
      </c>
      <c r="G18" s="153">
        <v>9943</v>
      </c>
      <c r="H18" s="212">
        <f t="shared" si="2"/>
        <v>13.927916065500288</v>
      </c>
      <c r="I18" s="211">
        <f t="shared" si="3"/>
        <v>4.3994120117597655</v>
      </c>
      <c r="J18" s="219">
        <v>30382209</v>
      </c>
      <c r="K18" s="151">
        <v>29720053</v>
      </c>
      <c r="L18" s="222">
        <f t="shared" si="4"/>
        <v>13.867911273709851</v>
      </c>
      <c r="M18" s="221">
        <f t="shared" si="5"/>
        <v>-2.1794201994989897</v>
      </c>
      <c r="N18" s="82"/>
      <c r="O18" s="82"/>
      <c r="P18" s="83"/>
      <c r="R18" s="84"/>
      <c r="S18" s="85"/>
      <c r="U18" s="84"/>
    </row>
    <row r="19" spans="1:27" s="59" customFormat="1" ht="6.75" customHeight="1" x14ac:dyDescent="0.15">
      <c r="A19" s="86"/>
      <c r="B19" s="223"/>
      <c r="C19" s="223"/>
      <c r="D19" s="224"/>
      <c r="E19" s="225"/>
      <c r="F19" s="223"/>
      <c r="G19" s="223"/>
      <c r="H19" s="226"/>
      <c r="I19" s="226"/>
      <c r="J19" s="227"/>
      <c r="K19" s="227"/>
      <c r="L19" s="228"/>
      <c r="M19" s="229"/>
      <c r="N19" s="82"/>
      <c r="O19" s="82"/>
      <c r="P19" s="83"/>
      <c r="R19" s="84"/>
      <c r="S19" s="85"/>
      <c r="U19" s="84"/>
    </row>
    <row r="20" spans="1:27" s="52" customFormat="1" ht="14.25" customHeight="1" x14ac:dyDescent="0.15">
      <c r="A20" s="77" t="s">
        <v>19</v>
      </c>
      <c r="B20" s="230">
        <f>SUM(B21:B28)</f>
        <v>183</v>
      </c>
      <c r="C20" s="230">
        <f>SUM(C21:C28)</f>
        <v>186</v>
      </c>
      <c r="D20" s="205">
        <f>C20/$C$7</f>
        <v>9.2399403874813713E-2</v>
      </c>
      <c r="E20" s="231"/>
      <c r="F20" s="230">
        <f>SUM(F21:F28)</f>
        <v>5797</v>
      </c>
      <c r="G20" s="230">
        <f>SUM(G21:G28)</f>
        <v>6424</v>
      </c>
      <c r="H20" s="205">
        <f>G20/$G$7</f>
        <v>8.9985852162097799E-2</v>
      </c>
      <c r="I20" s="232"/>
      <c r="J20" s="230">
        <f>SUM(J21:J28)</f>
        <v>15820845</v>
      </c>
      <c r="K20" s="230">
        <f>SUM(K21:K28)</f>
        <v>16680128</v>
      </c>
      <c r="L20" s="205">
        <f>K20/$K$7</f>
        <v>7.783247733041504E-2</v>
      </c>
      <c r="M20" s="233"/>
      <c r="N20" s="87"/>
      <c r="O20" s="87"/>
      <c r="P20" s="88"/>
      <c r="Q20" s="55"/>
      <c r="R20" s="54"/>
      <c r="S20" s="89"/>
      <c r="T20" s="55"/>
      <c r="U20" s="54"/>
      <c r="V20" s="55"/>
      <c r="W20" s="55"/>
      <c r="X20" s="55"/>
      <c r="Y20" s="55"/>
      <c r="Z20" s="55"/>
      <c r="AA20" s="55"/>
    </row>
    <row r="21" spans="1:27" s="59" customFormat="1" ht="16.350000000000001" customHeight="1" x14ac:dyDescent="0.15">
      <c r="A21" s="81" t="s">
        <v>9</v>
      </c>
      <c r="B21" s="209">
        <v>48</v>
      </c>
      <c r="C21" s="122">
        <v>46</v>
      </c>
      <c r="D21" s="211">
        <f>C21/$C$7*100</f>
        <v>2.2851465474416295</v>
      </c>
      <c r="E21" s="211">
        <f>(C21-B21)/B21*100</f>
        <v>-4.1666666666666661</v>
      </c>
      <c r="F21" s="209">
        <v>970</v>
      </c>
      <c r="G21" s="150">
        <v>1022</v>
      </c>
      <c r="H21" s="211">
        <f t="shared" ref="H21:H28" si="6">G21/$G$7*100</f>
        <v>1.4315931025788287</v>
      </c>
      <c r="I21" s="211">
        <f t="shared" ref="I21:I28" si="7">(G21-F21)/F21*100</f>
        <v>5.3608247422680408</v>
      </c>
      <c r="J21" s="209">
        <v>1503806</v>
      </c>
      <c r="K21" s="150">
        <v>1909498</v>
      </c>
      <c r="L21" s="213">
        <f>K21/$K$7*100</f>
        <v>0.89100611096912963</v>
      </c>
      <c r="M21" s="211">
        <f t="shared" ref="M21:M28" si="8">(K21-J21)/J21*100</f>
        <v>26.977681961636009</v>
      </c>
      <c r="N21" s="82"/>
      <c r="O21" s="82"/>
      <c r="P21" s="83"/>
      <c r="R21" s="84"/>
      <c r="S21" s="85"/>
      <c r="U21" s="84"/>
    </row>
    <row r="22" spans="1:27" s="59" customFormat="1" ht="16.350000000000001" customHeight="1" x14ac:dyDescent="0.15">
      <c r="A22" s="81" t="s">
        <v>10</v>
      </c>
      <c r="B22" s="209">
        <v>9</v>
      </c>
      <c r="C22" s="122">
        <v>7</v>
      </c>
      <c r="D22" s="211">
        <f t="shared" ref="D22:D28" si="9">C22/$C$7*100</f>
        <v>0.34773969200198707</v>
      </c>
      <c r="E22" s="211">
        <f t="shared" ref="E22:E28" si="10">(C22-B22)/B22*100</f>
        <v>-22.222222222222221</v>
      </c>
      <c r="F22" s="209">
        <v>159</v>
      </c>
      <c r="G22" s="150">
        <v>142</v>
      </c>
      <c r="H22" s="211">
        <f t="shared" si="6"/>
        <v>0.1989101962487218</v>
      </c>
      <c r="I22" s="211">
        <f t="shared" si="7"/>
        <v>-10.691823899371069</v>
      </c>
      <c r="J22" s="209">
        <v>148803</v>
      </c>
      <c r="K22" s="150">
        <v>153302</v>
      </c>
      <c r="L22" s="213">
        <f t="shared" ref="L22:L28" si="11">K22/$K$7*100</f>
        <v>7.1533470484802547E-2</v>
      </c>
      <c r="M22" s="211">
        <f t="shared" si="8"/>
        <v>3.0234605485104469</v>
      </c>
      <c r="N22" s="82"/>
      <c r="O22" s="82"/>
      <c r="P22" s="83"/>
      <c r="R22" s="84"/>
      <c r="S22" s="85"/>
      <c r="U22" s="84"/>
    </row>
    <row r="23" spans="1:27" s="59" customFormat="1" ht="16.350000000000001" customHeight="1" x14ac:dyDescent="0.15">
      <c r="A23" s="81" t="s">
        <v>11</v>
      </c>
      <c r="B23" s="209">
        <v>13</v>
      </c>
      <c r="C23" s="122">
        <v>13</v>
      </c>
      <c r="D23" s="211">
        <f t="shared" si="9"/>
        <v>0.64580228514654747</v>
      </c>
      <c r="E23" s="211">
        <f t="shared" si="10"/>
        <v>0</v>
      </c>
      <c r="F23" s="209">
        <v>431</v>
      </c>
      <c r="G23" s="150">
        <v>439</v>
      </c>
      <c r="H23" s="211">
        <f t="shared" si="6"/>
        <v>0.6149406771351329</v>
      </c>
      <c r="I23" s="211">
        <f t="shared" si="7"/>
        <v>1.8561484918793503</v>
      </c>
      <c r="J23" s="209">
        <v>1086397</v>
      </c>
      <c r="K23" s="150">
        <v>1113651</v>
      </c>
      <c r="L23" s="213">
        <f t="shared" si="11"/>
        <v>0.51964958669078587</v>
      </c>
      <c r="M23" s="211">
        <f t="shared" si="8"/>
        <v>2.508659357490862</v>
      </c>
      <c r="N23" s="82"/>
      <c r="O23" s="82"/>
      <c r="P23" s="83"/>
      <c r="R23" s="84"/>
      <c r="S23" s="85"/>
      <c r="U23" s="84"/>
    </row>
    <row r="24" spans="1:27" s="59" customFormat="1" ht="16.350000000000001" customHeight="1" x14ac:dyDescent="0.15">
      <c r="A24" s="81" t="s">
        <v>12</v>
      </c>
      <c r="B24" s="209">
        <v>51</v>
      </c>
      <c r="C24" s="122">
        <v>53</v>
      </c>
      <c r="D24" s="211">
        <f t="shared" si="9"/>
        <v>2.6328862394436165</v>
      </c>
      <c r="E24" s="211">
        <f t="shared" si="10"/>
        <v>3.9215686274509802</v>
      </c>
      <c r="F24" s="209">
        <v>1746</v>
      </c>
      <c r="G24" s="150">
        <v>2298</v>
      </c>
      <c r="H24" s="211">
        <f t="shared" si="6"/>
        <v>3.2189833167574835</v>
      </c>
      <c r="I24" s="211">
        <f t="shared" si="7"/>
        <v>31.615120274914087</v>
      </c>
      <c r="J24" s="209">
        <v>4582543</v>
      </c>
      <c r="K24" s="150">
        <v>5240687</v>
      </c>
      <c r="L24" s="213">
        <f t="shared" si="11"/>
        <v>2.4453988130264994</v>
      </c>
      <c r="M24" s="211">
        <f t="shared" si="8"/>
        <v>14.361981982493127</v>
      </c>
      <c r="N24" s="82"/>
      <c r="O24" s="82"/>
      <c r="P24" s="83"/>
      <c r="R24" s="84"/>
      <c r="S24" s="85"/>
      <c r="U24" s="84"/>
    </row>
    <row r="25" spans="1:27" s="59" customFormat="1" ht="16.350000000000001" customHeight="1" x14ac:dyDescent="0.15">
      <c r="A25" s="81" t="s">
        <v>13</v>
      </c>
      <c r="B25" s="209">
        <v>15</v>
      </c>
      <c r="C25" s="122">
        <v>15</v>
      </c>
      <c r="D25" s="211">
        <f t="shared" si="9"/>
        <v>0.7451564828614009</v>
      </c>
      <c r="E25" s="211">
        <f t="shared" si="10"/>
        <v>0</v>
      </c>
      <c r="F25" s="209">
        <v>255</v>
      </c>
      <c r="G25" s="150">
        <v>255</v>
      </c>
      <c r="H25" s="211">
        <f t="shared" si="6"/>
        <v>0.35719788762974691</v>
      </c>
      <c r="I25" s="211">
        <f t="shared" si="7"/>
        <v>0</v>
      </c>
      <c r="J25" s="209">
        <v>457761</v>
      </c>
      <c r="K25" s="150">
        <v>545800</v>
      </c>
      <c r="L25" s="213">
        <f t="shared" si="11"/>
        <v>0.25468009674110731</v>
      </c>
      <c r="M25" s="211">
        <f t="shared" si="8"/>
        <v>19.232525269736829</v>
      </c>
      <c r="N25" s="82"/>
      <c r="O25" s="82"/>
      <c r="P25" s="83"/>
      <c r="R25" s="84"/>
      <c r="S25" s="85"/>
      <c r="U25" s="84"/>
    </row>
    <row r="26" spans="1:27" s="59" customFormat="1" ht="16.350000000000001" customHeight="1" x14ac:dyDescent="0.15">
      <c r="A26" s="81" t="s">
        <v>14</v>
      </c>
      <c r="B26" s="209">
        <v>8</v>
      </c>
      <c r="C26" s="122">
        <v>11</v>
      </c>
      <c r="D26" s="211">
        <f t="shared" si="9"/>
        <v>0.54644808743169404</v>
      </c>
      <c r="E26" s="211">
        <f t="shared" si="10"/>
        <v>37.5</v>
      </c>
      <c r="F26" s="209">
        <v>198</v>
      </c>
      <c r="G26" s="150">
        <v>272</v>
      </c>
      <c r="H26" s="211">
        <f t="shared" si="6"/>
        <v>0.38101108013839668</v>
      </c>
      <c r="I26" s="211">
        <f t="shared" si="7"/>
        <v>37.373737373737377</v>
      </c>
      <c r="J26" s="209">
        <v>466059</v>
      </c>
      <c r="K26" s="150">
        <v>658739</v>
      </c>
      <c r="L26" s="213">
        <f t="shared" si="11"/>
        <v>0.30737946545830025</v>
      </c>
      <c r="M26" s="211">
        <f t="shared" si="8"/>
        <v>41.342405146129565</v>
      </c>
      <c r="N26" s="82"/>
      <c r="O26" s="82"/>
      <c r="P26" s="83"/>
      <c r="R26" s="84"/>
      <c r="S26" s="85"/>
      <c r="U26" s="84"/>
    </row>
    <row r="27" spans="1:27" s="59" customFormat="1" ht="16.350000000000001" customHeight="1" x14ac:dyDescent="0.15">
      <c r="A27" s="81" t="s">
        <v>15</v>
      </c>
      <c r="B27" s="209">
        <v>6</v>
      </c>
      <c r="C27" s="122">
        <v>11</v>
      </c>
      <c r="D27" s="211">
        <f t="shared" si="9"/>
        <v>0.54644808743169404</v>
      </c>
      <c r="E27" s="211">
        <f t="shared" si="10"/>
        <v>83.333333333333343</v>
      </c>
      <c r="F27" s="209">
        <v>179</v>
      </c>
      <c r="G27" s="150">
        <v>203</v>
      </c>
      <c r="H27" s="211">
        <f t="shared" si="6"/>
        <v>0.28435753407387693</v>
      </c>
      <c r="I27" s="211">
        <f t="shared" si="7"/>
        <v>13.407821229050279</v>
      </c>
      <c r="J27" s="209">
        <v>256206</v>
      </c>
      <c r="K27" s="150">
        <v>307143</v>
      </c>
      <c r="L27" s="213">
        <f t="shared" si="11"/>
        <v>0.14331844806404165</v>
      </c>
      <c r="M27" s="211">
        <f t="shared" si="8"/>
        <v>19.88126741762488</v>
      </c>
      <c r="N27" s="82"/>
      <c r="O27" s="82"/>
      <c r="P27" s="83"/>
      <c r="R27" s="84"/>
      <c r="S27" s="85"/>
      <c r="U27" s="84"/>
    </row>
    <row r="28" spans="1:27" s="59" customFormat="1" ht="14.25" customHeight="1" x14ac:dyDescent="0.15">
      <c r="A28" s="90" t="s">
        <v>16</v>
      </c>
      <c r="B28" s="219">
        <v>33</v>
      </c>
      <c r="C28" s="151">
        <v>30</v>
      </c>
      <c r="D28" s="221">
        <f t="shared" si="9"/>
        <v>1.4903129657228018</v>
      </c>
      <c r="E28" s="221">
        <f t="shared" si="10"/>
        <v>-9.0909090909090917</v>
      </c>
      <c r="F28" s="219">
        <v>1859</v>
      </c>
      <c r="G28" s="151">
        <v>1793</v>
      </c>
      <c r="H28" s="221">
        <f t="shared" si="6"/>
        <v>2.5115914216475925</v>
      </c>
      <c r="I28" s="221">
        <f t="shared" si="7"/>
        <v>-3.5502958579881656</v>
      </c>
      <c r="J28" s="219">
        <v>7319270</v>
      </c>
      <c r="K28" s="151">
        <v>6751308</v>
      </c>
      <c r="L28" s="222">
        <f t="shared" si="11"/>
        <v>3.1502817416068369</v>
      </c>
      <c r="M28" s="221">
        <f t="shared" si="8"/>
        <v>-7.7598175774360012</v>
      </c>
      <c r="N28" s="82"/>
      <c r="O28" s="82"/>
      <c r="P28" s="83"/>
      <c r="R28" s="84"/>
      <c r="S28" s="85"/>
      <c r="U28" s="84"/>
    </row>
    <row r="29" spans="1:27" s="6" customFormat="1" ht="15" customHeight="1" x14ac:dyDescent="0.15">
      <c r="A29" s="46" t="s">
        <v>94</v>
      </c>
      <c r="K29" s="47"/>
      <c r="L29" s="47"/>
      <c r="M29" s="47"/>
    </row>
    <row r="30" spans="1:27" s="6" customFormat="1" ht="15" customHeight="1" x14ac:dyDescent="0.15">
      <c r="A30" s="46" t="s">
        <v>93</v>
      </c>
      <c r="K30" s="47"/>
      <c r="L30" s="47"/>
      <c r="M30" s="47"/>
    </row>
    <row r="31" spans="1:27" s="6" customFormat="1" ht="23.25" customHeight="1" x14ac:dyDescent="0.15">
      <c r="A31" s="165" t="s">
        <v>95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</row>
    <row r="32" spans="1:27" s="6" customFormat="1" ht="15" customHeight="1" x14ac:dyDescent="0.15">
      <c r="A32" s="46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3" spans="1:13" s="6" customFormat="1" ht="15" customHeight="1" x14ac:dyDescent="0.15">
      <c r="A33" s="46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5" spans="1:13" ht="18" hidden="1" x14ac:dyDescent="0.15">
      <c r="A35" s="179" t="s">
        <v>63</v>
      </c>
      <c r="B35" s="194" t="s">
        <v>64</v>
      </c>
      <c r="C35" s="194"/>
      <c r="D35" s="194"/>
      <c r="E35" s="194"/>
      <c r="F35" s="194" t="s">
        <v>65</v>
      </c>
      <c r="G35" s="194"/>
      <c r="H35" s="194"/>
      <c r="I35" s="194"/>
      <c r="J35" s="184" t="s">
        <v>66</v>
      </c>
      <c r="K35" s="195"/>
      <c r="L35" s="195"/>
      <c r="M35" s="185"/>
    </row>
    <row r="36" spans="1:13" ht="66" hidden="1" x14ac:dyDescent="0.15">
      <c r="A36" s="193"/>
      <c r="B36" s="128" t="s">
        <v>84</v>
      </c>
      <c r="C36" s="196" t="s">
        <v>85</v>
      </c>
      <c r="D36" s="197"/>
      <c r="E36" s="198" t="s">
        <v>86</v>
      </c>
      <c r="F36" s="128" t="s">
        <v>84</v>
      </c>
      <c r="G36" s="196" t="s">
        <v>85</v>
      </c>
      <c r="H36" s="197"/>
      <c r="I36" s="198" t="s">
        <v>86</v>
      </c>
      <c r="J36" s="129" t="s">
        <v>87</v>
      </c>
      <c r="K36" s="200" t="s">
        <v>88</v>
      </c>
      <c r="L36" s="201"/>
      <c r="M36" s="198" t="s">
        <v>86</v>
      </c>
    </row>
    <row r="37" spans="1:13" ht="16.5" hidden="1" x14ac:dyDescent="0.15">
      <c r="A37" s="180"/>
      <c r="B37" s="130" t="s">
        <v>67</v>
      </c>
      <c r="C37" s="95" t="s">
        <v>67</v>
      </c>
      <c r="D37" s="94" t="s">
        <v>5</v>
      </c>
      <c r="E37" s="199"/>
      <c r="F37" s="130" t="s">
        <v>67</v>
      </c>
      <c r="G37" s="95" t="s">
        <v>67</v>
      </c>
      <c r="H37" s="94" t="s">
        <v>5</v>
      </c>
      <c r="I37" s="199"/>
      <c r="J37" s="130" t="s">
        <v>67</v>
      </c>
      <c r="K37" s="95" t="s">
        <v>67</v>
      </c>
      <c r="L37" s="94" t="s">
        <v>5</v>
      </c>
      <c r="M37" s="199"/>
    </row>
    <row r="38" spans="1:13" ht="17.25" hidden="1" x14ac:dyDescent="0.35">
      <c r="A38" s="131"/>
      <c r="B38" s="132"/>
      <c r="C38" s="133"/>
      <c r="D38" s="134" t="s">
        <v>68</v>
      </c>
      <c r="E38" s="134" t="s">
        <v>68</v>
      </c>
      <c r="F38" s="134" t="s">
        <v>69</v>
      </c>
      <c r="G38" s="134" t="s">
        <v>69</v>
      </c>
      <c r="H38" s="134" t="s">
        <v>68</v>
      </c>
      <c r="I38" s="134" t="s">
        <v>68</v>
      </c>
      <c r="J38" s="134" t="s">
        <v>70</v>
      </c>
      <c r="K38" s="134" t="s">
        <v>70</v>
      </c>
      <c r="L38" s="134" t="s">
        <v>68</v>
      </c>
      <c r="M38" s="134" t="s">
        <v>68</v>
      </c>
    </row>
    <row r="39" spans="1:13" ht="17.25" hidden="1" x14ac:dyDescent="0.35">
      <c r="A39" s="99" t="s">
        <v>8</v>
      </c>
      <c r="B39" s="100">
        <v>2032</v>
      </c>
      <c r="C39" s="100">
        <v>2013</v>
      </c>
      <c r="D39" s="101">
        <v>100</v>
      </c>
      <c r="E39" s="101">
        <v>-0.9</v>
      </c>
      <c r="F39" s="100">
        <v>72879</v>
      </c>
      <c r="G39" s="100">
        <v>71389</v>
      </c>
      <c r="H39" s="102">
        <v>100</v>
      </c>
      <c r="I39" s="102">
        <v>-2</v>
      </c>
      <c r="J39" s="100">
        <v>225907590</v>
      </c>
      <c r="K39" s="100">
        <v>214308070</v>
      </c>
      <c r="L39" s="103">
        <v>100</v>
      </c>
      <c r="M39" s="103">
        <v>-5.0999999999999996</v>
      </c>
    </row>
    <row r="40" spans="1:13" ht="17.25" hidden="1" x14ac:dyDescent="0.35">
      <c r="A40" s="104"/>
      <c r="B40" s="105"/>
      <c r="C40" s="105"/>
      <c r="D40" s="106"/>
      <c r="E40" s="106"/>
      <c r="F40" s="105"/>
      <c r="G40" s="105"/>
      <c r="H40" s="107"/>
      <c r="I40" s="107"/>
      <c r="J40" s="105"/>
      <c r="K40" s="105"/>
      <c r="L40" s="108"/>
      <c r="M40" s="108"/>
    </row>
    <row r="41" spans="1:13" ht="17.25" hidden="1" x14ac:dyDescent="0.35">
      <c r="A41" s="109" t="s">
        <v>71</v>
      </c>
      <c r="B41" s="110">
        <v>557</v>
      </c>
      <c r="C41" s="110">
        <v>596</v>
      </c>
      <c r="D41" s="111">
        <v>29.607550919026327</v>
      </c>
      <c r="E41" s="111">
        <v>7</v>
      </c>
      <c r="F41" s="110">
        <v>17511</v>
      </c>
      <c r="G41" s="110">
        <v>16948</v>
      </c>
      <c r="H41" s="112">
        <v>23.740352155093923</v>
      </c>
      <c r="I41" s="112">
        <v>-3.2</v>
      </c>
      <c r="J41" s="135">
        <v>46040083</v>
      </c>
      <c r="K41" s="135">
        <v>40507035</v>
      </c>
      <c r="L41" s="113">
        <v>18.901311089218432</v>
      </c>
      <c r="M41" s="113">
        <v>-12</v>
      </c>
    </row>
    <row r="42" spans="1:13" ht="17.25" hidden="1" x14ac:dyDescent="0.35">
      <c r="A42" s="109" t="s">
        <v>72</v>
      </c>
      <c r="B42" s="110">
        <v>74</v>
      </c>
      <c r="C42" s="110">
        <v>72</v>
      </c>
      <c r="D42" s="111">
        <v>3.5767511177347244</v>
      </c>
      <c r="E42" s="111">
        <v>-2.7</v>
      </c>
      <c r="F42" s="110">
        <v>3538</v>
      </c>
      <c r="G42" s="110">
        <v>3515</v>
      </c>
      <c r="H42" s="112">
        <v>4.9237277451708241</v>
      </c>
      <c r="I42" s="112">
        <v>-0.7</v>
      </c>
      <c r="J42" s="135">
        <v>13169275</v>
      </c>
      <c r="K42" s="135">
        <v>13602658</v>
      </c>
      <c r="L42" s="113">
        <v>6.3472448797658441</v>
      </c>
      <c r="M42" s="113">
        <v>3.3</v>
      </c>
    </row>
    <row r="43" spans="1:13" ht="17.25" hidden="1" x14ac:dyDescent="0.35">
      <c r="A43" s="109" t="s">
        <v>73</v>
      </c>
      <c r="B43" s="110">
        <v>63</v>
      </c>
      <c r="C43" s="110">
        <v>64</v>
      </c>
      <c r="D43" s="111">
        <v>3.1793343268753107</v>
      </c>
      <c r="E43" s="111">
        <v>1.6</v>
      </c>
      <c r="F43" s="110">
        <v>1616</v>
      </c>
      <c r="G43" s="110">
        <v>1510</v>
      </c>
      <c r="H43" s="112">
        <v>2.1151718051800699</v>
      </c>
      <c r="I43" s="112">
        <v>-6.6</v>
      </c>
      <c r="J43" s="135">
        <v>4343232</v>
      </c>
      <c r="K43" s="135">
        <v>3820865</v>
      </c>
      <c r="L43" s="113">
        <v>1.7828843309540328</v>
      </c>
      <c r="M43" s="113">
        <v>-12</v>
      </c>
    </row>
    <row r="44" spans="1:13" ht="17.25" hidden="1" x14ac:dyDescent="0.35">
      <c r="A44" s="109" t="s">
        <v>74</v>
      </c>
      <c r="B44" s="110">
        <v>79</v>
      </c>
      <c r="C44" s="110">
        <v>76</v>
      </c>
      <c r="D44" s="111">
        <v>3.7754595131644315</v>
      </c>
      <c r="E44" s="111">
        <v>-3.8</v>
      </c>
      <c r="F44" s="110">
        <v>2523</v>
      </c>
      <c r="G44" s="110">
        <v>2462</v>
      </c>
      <c r="H44" s="112">
        <v>3.448710585664458</v>
      </c>
      <c r="I44" s="112">
        <v>-2.4</v>
      </c>
      <c r="J44" s="135">
        <v>6023106</v>
      </c>
      <c r="K44" s="135">
        <v>5455883</v>
      </c>
      <c r="L44" s="113">
        <v>2.5458131371347799</v>
      </c>
      <c r="M44" s="113">
        <v>-9.4</v>
      </c>
    </row>
    <row r="45" spans="1:13" ht="17.25" hidden="1" x14ac:dyDescent="0.35">
      <c r="A45" s="109" t="s">
        <v>75</v>
      </c>
      <c r="B45" s="110">
        <v>62</v>
      </c>
      <c r="C45" s="110">
        <v>62</v>
      </c>
      <c r="D45" s="111">
        <v>3.0799801291604574</v>
      </c>
      <c r="E45" s="111">
        <v>0</v>
      </c>
      <c r="F45" s="110">
        <v>2218</v>
      </c>
      <c r="G45" s="110">
        <v>2013</v>
      </c>
      <c r="H45" s="112">
        <v>2.8197621482301196</v>
      </c>
      <c r="I45" s="112">
        <v>-9.1999999999999993</v>
      </c>
      <c r="J45" s="135">
        <v>6034387</v>
      </c>
      <c r="K45" s="135">
        <v>5501679</v>
      </c>
      <c r="L45" s="113">
        <v>2.5671823744201512</v>
      </c>
      <c r="M45" s="113">
        <v>-8.8000000000000007</v>
      </c>
    </row>
    <row r="46" spans="1:13" ht="17.25" hidden="1" x14ac:dyDescent="0.35">
      <c r="A46" s="114" t="s">
        <v>76</v>
      </c>
      <c r="B46" s="115">
        <v>342</v>
      </c>
      <c r="C46" s="115">
        <v>304</v>
      </c>
      <c r="D46" s="116">
        <v>15.101838052657726</v>
      </c>
      <c r="E46" s="116">
        <v>-11.1</v>
      </c>
      <c r="F46" s="115">
        <v>9550</v>
      </c>
      <c r="G46" s="115">
        <v>8999</v>
      </c>
      <c r="H46" s="117">
        <v>12.605583493255262</v>
      </c>
      <c r="I46" s="117">
        <v>-5.8</v>
      </c>
      <c r="J46" s="136">
        <v>20641233</v>
      </c>
      <c r="K46" s="136">
        <v>18659904</v>
      </c>
      <c r="L46" s="113">
        <v>8.7070468228284632</v>
      </c>
      <c r="M46" s="113">
        <v>-9.6</v>
      </c>
    </row>
    <row r="47" spans="1:13" ht="17.25" hidden="1" x14ac:dyDescent="0.35">
      <c r="A47" s="109" t="s">
        <v>77</v>
      </c>
      <c r="B47" s="110">
        <v>76</v>
      </c>
      <c r="C47" s="110">
        <v>85</v>
      </c>
      <c r="D47" s="111">
        <v>4.2225534028812719</v>
      </c>
      <c r="E47" s="111">
        <v>11.8</v>
      </c>
      <c r="F47" s="110">
        <v>4330</v>
      </c>
      <c r="G47" s="110">
        <v>4409</v>
      </c>
      <c r="H47" s="112">
        <v>6.1760215159198193</v>
      </c>
      <c r="I47" s="112">
        <v>1.8</v>
      </c>
      <c r="J47" s="135">
        <v>18566740</v>
      </c>
      <c r="K47" s="135">
        <v>16309769</v>
      </c>
      <c r="L47" s="113">
        <v>7.6104315623765366</v>
      </c>
      <c r="M47" s="113">
        <v>-12.2</v>
      </c>
    </row>
    <row r="48" spans="1:13" ht="17.25" hidden="1" x14ac:dyDescent="0.35">
      <c r="A48" s="109" t="s">
        <v>78</v>
      </c>
      <c r="B48" s="110">
        <v>286</v>
      </c>
      <c r="C48" s="110">
        <v>250</v>
      </c>
      <c r="D48" s="111">
        <v>12.419274714356682</v>
      </c>
      <c r="E48" s="111">
        <v>-12.6</v>
      </c>
      <c r="F48" s="110">
        <v>16272</v>
      </c>
      <c r="G48" s="110">
        <v>15166</v>
      </c>
      <c r="H48" s="112">
        <v>21.244169269775455</v>
      </c>
      <c r="I48" s="112">
        <v>-6.8</v>
      </c>
      <c r="J48" s="135">
        <v>64886480</v>
      </c>
      <c r="K48" s="135">
        <v>64050096</v>
      </c>
      <c r="L48" s="113">
        <v>29.886926796550405</v>
      </c>
      <c r="M48" s="113">
        <v>-1.3</v>
      </c>
    </row>
    <row r="49" spans="1:13" ht="17.25" hidden="1" x14ac:dyDescent="0.35">
      <c r="A49" s="109" t="s">
        <v>79</v>
      </c>
      <c r="B49" s="110">
        <v>310</v>
      </c>
      <c r="C49" s="110">
        <v>318</v>
      </c>
      <c r="D49" s="111">
        <v>15.797317436661698</v>
      </c>
      <c r="E49" s="111">
        <v>2.6</v>
      </c>
      <c r="F49" s="110">
        <v>9524</v>
      </c>
      <c r="G49" s="110">
        <v>9943</v>
      </c>
      <c r="H49" s="112">
        <v>13.927916065500288</v>
      </c>
      <c r="I49" s="112">
        <v>4.4000000000000004</v>
      </c>
      <c r="J49" s="135">
        <v>30382209</v>
      </c>
      <c r="K49" s="135">
        <v>29720053</v>
      </c>
      <c r="L49" s="113">
        <v>13.867911273709851</v>
      </c>
      <c r="M49" s="113">
        <v>-2.2000000000000002</v>
      </c>
    </row>
    <row r="50" spans="1:13" ht="17.25" hidden="1" x14ac:dyDescent="0.35">
      <c r="A50" s="109" t="s">
        <v>9</v>
      </c>
      <c r="B50" s="110">
        <v>48</v>
      </c>
      <c r="C50" s="110">
        <v>46</v>
      </c>
      <c r="D50" s="111">
        <v>2.2851465474416295</v>
      </c>
      <c r="E50" s="111">
        <v>-4.2</v>
      </c>
      <c r="F50" s="110">
        <v>970</v>
      </c>
      <c r="G50" s="110">
        <v>1022</v>
      </c>
      <c r="H50" s="112">
        <v>1.4315931025788287</v>
      </c>
      <c r="I50" s="112">
        <v>5.4</v>
      </c>
      <c r="J50" s="135">
        <v>1503806</v>
      </c>
      <c r="K50" s="135">
        <v>1909498</v>
      </c>
      <c r="L50" s="113">
        <v>0.89100611096912963</v>
      </c>
      <c r="M50" s="113">
        <v>27</v>
      </c>
    </row>
    <row r="51" spans="1:13" ht="17.25" hidden="1" x14ac:dyDescent="0.35">
      <c r="A51" s="109" t="s">
        <v>10</v>
      </c>
      <c r="B51" s="110">
        <v>9</v>
      </c>
      <c r="C51" s="110">
        <v>7</v>
      </c>
      <c r="D51" s="111">
        <v>0.34773969200198707</v>
      </c>
      <c r="E51" s="111">
        <v>-22.2</v>
      </c>
      <c r="F51" s="110">
        <v>159</v>
      </c>
      <c r="G51" s="110">
        <v>142</v>
      </c>
      <c r="H51" s="112">
        <v>0.1989101962487218</v>
      </c>
      <c r="I51" s="112">
        <v>-10.7</v>
      </c>
      <c r="J51" s="135">
        <v>148803</v>
      </c>
      <c r="K51" s="135">
        <v>153302</v>
      </c>
      <c r="L51" s="113">
        <v>7.1533470484802547E-2</v>
      </c>
      <c r="M51" s="113">
        <v>3</v>
      </c>
    </row>
    <row r="52" spans="1:13" ht="17.25" hidden="1" x14ac:dyDescent="0.35">
      <c r="A52" s="109" t="s">
        <v>11</v>
      </c>
      <c r="B52" s="110">
        <v>13</v>
      </c>
      <c r="C52" s="110">
        <v>13</v>
      </c>
      <c r="D52" s="111">
        <v>0.64580228514654747</v>
      </c>
      <c r="E52" s="111">
        <v>0</v>
      </c>
      <c r="F52" s="110">
        <v>431</v>
      </c>
      <c r="G52" s="110">
        <v>439</v>
      </c>
      <c r="H52" s="112">
        <v>0.6149406771351329</v>
      </c>
      <c r="I52" s="112">
        <v>1.9</v>
      </c>
      <c r="J52" s="135">
        <v>1086397</v>
      </c>
      <c r="K52" s="135">
        <v>1113651</v>
      </c>
      <c r="L52" s="113">
        <v>0.51964958669078587</v>
      </c>
      <c r="M52" s="113">
        <v>2.5</v>
      </c>
    </row>
    <row r="53" spans="1:13" ht="17.25" hidden="1" x14ac:dyDescent="0.35">
      <c r="A53" s="109" t="s">
        <v>12</v>
      </c>
      <c r="B53" s="110">
        <v>51</v>
      </c>
      <c r="C53" s="110">
        <v>53</v>
      </c>
      <c r="D53" s="111">
        <v>2.6328862394436165</v>
      </c>
      <c r="E53" s="111">
        <v>3.9</v>
      </c>
      <c r="F53" s="110">
        <v>1746</v>
      </c>
      <c r="G53" s="110">
        <v>2298</v>
      </c>
      <c r="H53" s="112">
        <v>3.2189833167574835</v>
      </c>
      <c r="I53" s="112">
        <v>31.6</v>
      </c>
      <c r="J53" s="135">
        <v>4582543</v>
      </c>
      <c r="K53" s="135">
        <v>5240687</v>
      </c>
      <c r="L53" s="113">
        <v>2.4453988130264994</v>
      </c>
      <c r="M53" s="113">
        <v>14.4</v>
      </c>
    </row>
    <row r="54" spans="1:13" ht="17.25" hidden="1" x14ac:dyDescent="0.35">
      <c r="A54" s="109" t="s">
        <v>13</v>
      </c>
      <c r="B54" s="110">
        <v>15</v>
      </c>
      <c r="C54" s="110">
        <v>15</v>
      </c>
      <c r="D54" s="111">
        <v>0.7451564828614009</v>
      </c>
      <c r="E54" s="111">
        <v>0</v>
      </c>
      <c r="F54" s="110">
        <v>255</v>
      </c>
      <c r="G54" s="110">
        <v>255</v>
      </c>
      <c r="H54" s="112">
        <v>0.35719788762974691</v>
      </c>
      <c r="I54" s="112">
        <v>0</v>
      </c>
      <c r="J54" s="135">
        <v>457761</v>
      </c>
      <c r="K54" s="135">
        <v>545800</v>
      </c>
      <c r="L54" s="113">
        <v>0.25468009674110731</v>
      </c>
      <c r="M54" s="113">
        <v>19.2</v>
      </c>
    </row>
    <row r="55" spans="1:13" ht="17.25" hidden="1" x14ac:dyDescent="0.35">
      <c r="A55" s="109" t="s">
        <v>14</v>
      </c>
      <c r="B55" s="110">
        <v>8</v>
      </c>
      <c r="C55" s="110">
        <v>11</v>
      </c>
      <c r="D55" s="111">
        <v>0.54644808743169404</v>
      </c>
      <c r="E55" s="111">
        <v>37.5</v>
      </c>
      <c r="F55" s="110">
        <v>198</v>
      </c>
      <c r="G55" s="110">
        <v>272</v>
      </c>
      <c r="H55" s="112">
        <v>0.38101108013839668</v>
      </c>
      <c r="I55" s="112">
        <v>37.4</v>
      </c>
      <c r="J55" s="135">
        <v>466059</v>
      </c>
      <c r="K55" s="135">
        <v>658739</v>
      </c>
      <c r="L55" s="113">
        <v>0.30737946545830025</v>
      </c>
      <c r="M55" s="113">
        <v>41.3</v>
      </c>
    </row>
    <row r="56" spans="1:13" ht="17.25" hidden="1" x14ac:dyDescent="0.35">
      <c r="A56" s="109" t="s">
        <v>15</v>
      </c>
      <c r="B56" s="110">
        <v>6</v>
      </c>
      <c r="C56" s="110">
        <v>11</v>
      </c>
      <c r="D56" s="111">
        <v>0.54644808743169404</v>
      </c>
      <c r="E56" s="111">
        <v>83.3</v>
      </c>
      <c r="F56" s="110">
        <v>179</v>
      </c>
      <c r="G56" s="110">
        <v>203</v>
      </c>
      <c r="H56" s="112">
        <v>0.28435753407387693</v>
      </c>
      <c r="I56" s="112">
        <v>13.4</v>
      </c>
      <c r="J56" s="135">
        <v>256206</v>
      </c>
      <c r="K56" s="135">
        <v>307143</v>
      </c>
      <c r="L56" s="113">
        <v>0.14331844806404165</v>
      </c>
      <c r="M56" s="113">
        <v>19.899999999999999</v>
      </c>
    </row>
    <row r="57" spans="1:13" ht="17.25" hidden="1" x14ac:dyDescent="0.35">
      <c r="A57" s="109" t="s">
        <v>16</v>
      </c>
      <c r="B57" s="110">
        <v>33</v>
      </c>
      <c r="C57" s="110">
        <v>30</v>
      </c>
      <c r="D57" s="111">
        <v>1.4903129657228018</v>
      </c>
      <c r="E57" s="111">
        <v>-9.1</v>
      </c>
      <c r="F57" s="110">
        <v>1859</v>
      </c>
      <c r="G57" s="110">
        <v>1793</v>
      </c>
      <c r="H57" s="112">
        <v>2.5115914216475925</v>
      </c>
      <c r="I57" s="112">
        <v>-3.6</v>
      </c>
      <c r="J57" s="135">
        <v>7319270</v>
      </c>
      <c r="K57" s="135">
        <v>6751308</v>
      </c>
      <c r="L57" s="113">
        <v>3.1502817416068369</v>
      </c>
      <c r="M57" s="113">
        <v>-7.8</v>
      </c>
    </row>
  </sheetData>
  <mergeCells count="18">
    <mergeCell ref="A31:M31"/>
    <mergeCell ref="A35:A37"/>
    <mergeCell ref="B35:E35"/>
    <mergeCell ref="F35:I35"/>
    <mergeCell ref="J35:M35"/>
    <mergeCell ref="C36:D36"/>
    <mergeCell ref="E36:E37"/>
    <mergeCell ref="G36:H36"/>
    <mergeCell ref="I36:I37"/>
    <mergeCell ref="K36:L36"/>
    <mergeCell ref="M36:M37"/>
    <mergeCell ref="A2:G2"/>
    <mergeCell ref="J3:M3"/>
    <mergeCell ref="C4:D4"/>
    <mergeCell ref="G4:H4"/>
    <mergeCell ref="K4:L4"/>
    <mergeCell ref="B3:E3"/>
    <mergeCell ref="F3:I3"/>
  </mergeCells>
  <phoneticPr fontId="19"/>
  <pageMargins left="0.83" right="0.74803149606299213" top="0.98425196850393704" bottom="0.98425196850393704" header="0.51181102362204722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(1)全事業所</vt:lpstr>
      <vt:lpstr>(2)従業者4人以上の事業所</vt:lpstr>
      <vt:lpstr>'(1)全事業所'!Print_Area</vt:lpstr>
      <vt:lpstr>'(2)従業者4人以上の事業所'!Print_Area</vt:lpstr>
      <vt:lpstr>'(1)全事業所'!Print_Titles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 尚輝</dc:creator>
  <cp:lastModifiedBy>勝見　円香</cp:lastModifiedBy>
  <cp:revision>0</cp:revision>
  <cp:lastPrinted>2023-12-18T07:31:02Z</cp:lastPrinted>
  <dcterms:created xsi:type="dcterms:W3CDTF">1601-01-01T00:00:00Z</dcterms:created>
  <dcterms:modified xsi:type="dcterms:W3CDTF">2025-01-28T23:16:04Z</dcterms:modified>
</cp:coreProperties>
</file>